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firstSheet="3" activeTab="6"/>
  </bookViews>
  <sheets>
    <sheet name="Izvještaj o izvršenju fin. plan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prema ekonom" sheetId="5" r:id="rId5"/>
    <sheet name="Račun financiranja prema izvori" sheetId="6" r:id="rId6"/>
    <sheet name="Izvršenje po programskoj klasif" sheetId="7" r:id="rId7"/>
    <sheet name="List1" sheetId="8" r:id="rId8"/>
    <sheet name="List2" sheetId="9" r:id="rId9"/>
  </sheets>
  <definedNames/>
  <calcPr fullCalcOnLoad="1"/>
</workbook>
</file>

<file path=xl/sharedStrings.xml><?xml version="1.0" encoding="utf-8"?>
<sst xmlns="http://schemas.openxmlformats.org/spreadsheetml/2006/main" count="417" uniqueCount="210">
  <si>
    <t/>
  </si>
  <si>
    <t>Račun / opis</t>
  </si>
  <si>
    <t>Izvršenje 2020.</t>
  </si>
  <si>
    <t>Izvorni plan 2021.</t>
  </si>
  <si>
    <t>Izvršenje 2021.</t>
  </si>
  <si>
    <t>Indeks  3/1</t>
  </si>
  <si>
    <t>Indeks  3/2</t>
  </si>
  <si>
    <t>A. RAČUN PRIHODA I RASHODA</t>
  </si>
  <si>
    <t>1</t>
  </si>
  <si>
    <t>2</t>
  </si>
  <si>
    <t>3</t>
  </si>
  <si>
    <t>4</t>
  </si>
  <si>
    <t>5</t>
  </si>
  <si>
    <t>6 Prihodi poslovanja</t>
  </si>
  <si>
    <t>7 Prihodi od prodaje nefinancijske imovine</t>
  </si>
  <si>
    <t xml:space="preserve"> UKUPNI PRIHODI</t>
  </si>
  <si>
    <t>3 Rashodi poslovanja</t>
  </si>
  <si>
    <t>4 Rashodi za nabavu nefinancijske imovine</t>
  </si>
  <si>
    <t xml:space="preserve"> UKUPNI RASHODI</t>
  </si>
  <si>
    <t xml:space="preserve"> VIŠAK / MANJAK</t>
  </si>
  <si>
    <t>B. RAČUN ZADUŽIVANJA / FINANCIRANJA</t>
  </si>
  <si>
    <t>8 Primici od financijske imovine i zaduživanja</t>
  </si>
  <si>
    <t>5 Izdaci za financijsku imovinu i otplate zajmova</t>
  </si>
  <si>
    <t xml:space="preserve"> NETO ZADUŽIVANJE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</si>
  <si>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</si>
  <si>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</si>
  <si>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</si>
  <si>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 xml:space="preserve"> REZULTAT GODINE</t>
  </si>
  <si>
    <t>Prihodi i rashodi prema ekonomskoj klasifikaciji</t>
  </si>
  <si>
    <t>63 Pomoći iz inozemstva i od subjekata unutar općeg proračuna</t>
  </si>
  <si>
    <t>636 Pomoći proračunskim korisnicima iz proračuna koji im nije nadležan</t>
  </si>
  <si>
    <t>6361 Tekuće pomoći proračunskim korisnicima iz proračuna koji im nije nadležan</t>
  </si>
  <si>
    <t>64 Prihodi od imovine</t>
  </si>
  <si>
    <t>641 Prihodi od financijske imovine</t>
  </si>
  <si>
    <t>6413 Kamate na oročena sredstva i depozite po viđenju</t>
  </si>
  <si>
    <t>65 Prihodi od upravnih i administrativnih pristojbi, pristojbi po posebnim propisima i naknada</t>
  </si>
  <si>
    <t>652 Prihodi po posebnim propisima</t>
  </si>
  <si>
    <t>6526 Ostali nespomenuti prihodi</t>
  </si>
  <si>
    <t>31 Rashodi za zaposlene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</si>
  <si>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</si>
  <si>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</si>
  <si>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</si>
  <si>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</si>
  <si>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</si>
  <si>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</si>
  <si>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</si>
  <si>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</si>
  <si>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</si>
  <si>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</si>
  <si>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</si>
  <si>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322 Rashodi za materijal i energiju</t>
  </si>
  <si>
    <t>3221 Uredski materijal i ostali materijalni rashodi</t>
  </si>
  <si>
    <t>3223 Energija</t>
  </si>
  <si>
    <t xml:space="preserve">3224 Materijal i dijelovi za tekuće i investicijsko održavanje                                           </t>
  </si>
  <si>
    <t>3225 Sitni inventar i auto gume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</si>
  <si>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</si>
  <si>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</si>
  <si>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</si>
  <si>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</si>
  <si>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</si>
  <si>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3236 Zdravstvene i veterinarske usluge</t>
  </si>
  <si>
    <t>3237 Intelektualne i osobne usluge</t>
  </si>
  <si>
    <t>3238 Računalne usluge</t>
  </si>
  <si>
    <t>3239 Ostale usluge</t>
  </si>
  <si>
    <t xml:space="preserve">324 Naknade troškova osobama izvan radnog odnosa                                                        </t>
  </si>
  <si>
    <t xml:space="preserve">3241 Naknade troškova osobama izvan radnog odnosa                                                        </t>
  </si>
  <si>
    <t>329 Ostali nespomenuti rashodi poslovanja</t>
  </si>
  <si>
    <t>3292 Premije osiguranja</t>
  </si>
  <si>
    <t>3293 Reprezentacija</t>
  </si>
  <si>
    <t>3294 Članarine i norme</t>
  </si>
  <si>
    <t xml:space="preserve">3295 Pristojbe i naknade                                                                                 </t>
  </si>
  <si>
    <t>3299 Ostali nespomenuti rashodi poslovanja</t>
  </si>
  <si>
    <t>34 Financijski rashodi</t>
  </si>
  <si>
    <t>343 Ostali financijski rashodi</t>
  </si>
  <si>
    <t>3431 Bankarske usluge i usluge platnog prometa</t>
  </si>
  <si>
    <t>422 Postrojenja i oprema</t>
  </si>
  <si>
    <t>4221 Uredska oprema i namještaj</t>
  </si>
  <si>
    <t>Prihodi i rashodi prema izvorima</t>
  </si>
  <si>
    <t>PRIHODI I RASHODI PREMA IZVORIMA FINANCIRANJA</t>
  </si>
  <si>
    <t xml:space="preserve"> SVEUKUPNI PRIHODI</t>
  </si>
  <si>
    <t>Izvor 1. Opći prihodi i primici</t>
  </si>
  <si>
    <t>Izvor 1.0. Opći prihodi i primici</t>
  </si>
  <si>
    <t xml:space="preserve"> SVEUKUPNI RASHODI</t>
  </si>
  <si>
    <t>Rashodi prema funkcijskoj klasifikaciji</t>
  </si>
  <si>
    <t>Račun/Opis</t>
  </si>
  <si>
    <t>Izvršenje 2020</t>
  </si>
  <si>
    <t>Izvorni plan 2021</t>
  </si>
  <si>
    <t>Izvršenje 2021</t>
  </si>
  <si>
    <t>Indeks 3/1</t>
  </si>
  <si>
    <t>Indeks 3/2</t>
  </si>
  <si>
    <t>Funkcijska klasifikacija  SVEUKUPNI RASHODI</t>
  </si>
  <si>
    <t>Funkcijska klasifikacija 09 Obrazovanje</t>
  </si>
  <si>
    <t>Funkcijska klasifikacija 091 Predškolsko i osnovno obrazovanje</t>
  </si>
  <si>
    <t>Račun financiranja prema ekonomskoj klasifikaciji</t>
  </si>
  <si>
    <t>Racun/Opis</t>
  </si>
  <si>
    <t>B. RAČUN ZADUŽIVANJA FINANCIRANJA</t>
  </si>
  <si>
    <t xml:space="preserve"> NETO FINANCIRANJE</t>
  </si>
  <si>
    <t xml:space="preserve">9 Vlastiti izvori                                                                                     </t>
  </si>
  <si>
    <t>92 Rezultat poslovanja</t>
  </si>
  <si>
    <t>922 Višak/manjak prihoda</t>
  </si>
  <si>
    <t xml:space="preserve"> KORIŠTENJE SREDSTAVA IZ PRETHODNIH GODINA</t>
  </si>
  <si>
    <t>Račun financiranja prema izvorima</t>
  </si>
  <si>
    <t xml:space="preserve"> UKUPNI PRIMICI</t>
  </si>
  <si>
    <t>7. Namjenski primici od zaduživanja</t>
  </si>
  <si>
    <t>7.0. Namjenski primici od zaduživanja</t>
  </si>
  <si>
    <t xml:space="preserve"> UKUPNI IZDACI</t>
  </si>
  <si>
    <t>1. Opći prihodi i primici</t>
  </si>
  <si>
    <t>1.0. Opći prihodi i primici</t>
  </si>
  <si>
    <t>Indeks 2/1</t>
  </si>
  <si>
    <t>UKUPNO RASHODI I IZDATCI</t>
  </si>
  <si>
    <t>Izvršenje po programskoj klasifikaciji</t>
  </si>
  <si>
    <t>Organizacijska klasifikacija</t>
  </si>
  <si>
    <t>Izvori</t>
  </si>
  <si>
    <t>Projekt/Aktivnost</t>
  </si>
  <si>
    <t>VRSTA RASHODA I IZDATAKA</t>
  </si>
  <si>
    <t>323</t>
  </si>
  <si>
    <t>Rashodi za usluge</t>
  </si>
  <si>
    <t>3237</t>
  </si>
  <si>
    <t>Intelektualne i osobne usluge</t>
  </si>
  <si>
    <t>329</t>
  </si>
  <si>
    <t>Ostali nespomenuti rashodi poslovanja</t>
  </si>
  <si>
    <t>3299</t>
  </si>
  <si>
    <t>311</t>
  </si>
  <si>
    <t>Plaće (Bruto)</t>
  </si>
  <si>
    <t>3111</t>
  </si>
  <si>
    <t>Plaće za redovan rad</t>
  </si>
  <si>
    <t>313</t>
  </si>
  <si>
    <t>Doprinosi na plaće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</si>
  <si>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</si>
  <si>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</si>
  <si>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</si>
  <si>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</si>
  <si>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</si>
  <si>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</si>
  <si>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3293</t>
  </si>
  <si>
    <t>Reprezentacija</t>
  </si>
  <si>
    <t>3294</t>
  </si>
  <si>
    <t>Članarine i norme</t>
  </si>
  <si>
    <t>343</t>
  </si>
  <si>
    <t>Ostali financijski rashodi</t>
  </si>
  <si>
    <t>322</t>
  </si>
  <si>
    <t>Rashodi za materijal i energiju</t>
  </si>
  <si>
    <t>3224</t>
  </si>
  <si>
    <t xml:space="preserve">Materijal i dijelovi za tekuće i investicijsko održavanje                                           </t>
  </si>
  <si>
    <t>3223</t>
  </si>
  <si>
    <t>Energija</t>
  </si>
  <si>
    <t>3232</t>
  </si>
  <si>
    <t>Usluge tekućeg i investicijskog održavanja</t>
  </si>
  <si>
    <t>3234</t>
  </si>
  <si>
    <t>Komunalne usluge</t>
  </si>
  <si>
    <t>422</t>
  </si>
  <si>
    <t>Postrojenja i oprema</t>
  </si>
  <si>
    <t>312</t>
  </si>
  <si>
    <t>Ostali rashodi za zaposlene</t>
  </si>
  <si>
    <t>3121</t>
  </si>
  <si>
    <t>3212</t>
  </si>
  <si>
    <t>Naknade za prijevoz, za rad na terenu i odvojeni život</t>
  </si>
  <si>
    <t>3213</t>
  </si>
  <si>
    <t>Stručno usavršavanje zaposlenika</t>
  </si>
  <si>
    <t>3221</t>
  </si>
  <si>
    <t>Uredski materijal i ostali materijalni rashodi</t>
  </si>
  <si>
    <t>3225</t>
  </si>
  <si>
    <t>Sitni inventar i auto gume</t>
  </si>
  <si>
    <t>3231</t>
  </si>
  <si>
    <t>Usluge telefona, pošte i prijevoza</t>
  </si>
  <si>
    <t>3238</t>
  </si>
  <si>
    <t>Računalne usluge</t>
  </si>
  <si>
    <t>3239</t>
  </si>
  <si>
    <t>Ostale usluge</t>
  </si>
  <si>
    <t>3431</t>
  </si>
  <si>
    <t>Bankarske usluge i usluge platnog prometa</t>
  </si>
  <si>
    <t>4221</t>
  </si>
  <si>
    <t>Uredska oprema i namještaj</t>
  </si>
  <si>
    <t xml:space="preserve">Naknade troškova osobama izvan radnog odnosa                                                        </t>
  </si>
  <si>
    <t>3236</t>
  </si>
  <si>
    <t>Zdravstvene i veterinarske usluge</t>
  </si>
  <si>
    <t>Osnovna glazbena škola "Krsto Odak" Drniš</t>
  </si>
  <si>
    <t xml:space="preserve">Izvještaj o izvršenju financijskog plana </t>
  </si>
  <si>
    <t>Za razdoblje od 01.01.2021. do 31.12.2021.</t>
  </si>
  <si>
    <t xml:space="preserve">67 Prihodi iz nadležnog proračuna </t>
  </si>
  <si>
    <t>671 Prihodi iz nadležnog proračuna za financiranje redovne djelatnosti</t>
  </si>
  <si>
    <t>6711 Prihodi iz nadležnog proračuna za financiranje rashoda poslovanja</t>
  </si>
  <si>
    <t>Izvor 4. Prihodi za posebne namjene</t>
  </si>
  <si>
    <t>Izvor 4.3. Ostali prihodi za posebne namjene</t>
  </si>
  <si>
    <t>Izvor 5. Pomoći</t>
  </si>
  <si>
    <t>Izvor 5.2. Ostale pomoći</t>
  </si>
  <si>
    <t>Izvor 1.2. Sredstva za DEC funkcije</t>
  </si>
  <si>
    <t>GLAVA 05002 OSNOVNE ŠKOLE</t>
  </si>
  <si>
    <t>Izvor 1. 2 Sredstva za financiranje decentraliziranih funkcija</t>
  </si>
  <si>
    <t>Izvor 4.3.Ostali prihodi za posebne namjene</t>
  </si>
  <si>
    <t>Izvor4301 OŠ Prihodi za posebne namjene</t>
  </si>
  <si>
    <t>Izvor 1201 OŠ Sredstva za DEC funkcije</t>
  </si>
  <si>
    <t>Program: OSNOVNO I SREDNJOŠKOLSKO OBRAZOVANJE</t>
  </si>
  <si>
    <t xml:space="preserve">A1007-06 </t>
  </si>
  <si>
    <t>Aktivnost: OSNOVNOŠLKOLSKO OBRAZOVANJE - STANDARD</t>
  </si>
  <si>
    <t>RAZDJEL 5000R - UPRAVNI ODJEL ZA PROSVJETU, ZNANOST, KULTURU, SPORT I NOVE TEHNOLOGIJE</t>
  </si>
  <si>
    <t>Program</t>
  </si>
  <si>
    <t>Aktivnost</t>
  </si>
  <si>
    <t>Izvor 1.2. OŠ Sredstva za DEC funkcije</t>
  </si>
  <si>
    <t>Izvor 12 Sredstva za financiranje decentraliziranih funkcija</t>
  </si>
  <si>
    <t>Rashodi poslovanja</t>
  </si>
  <si>
    <t>Materijalni rashodi</t>
  </si>
  <si>
    <t>1007-07 OSNOVNOŠKOLSKO OBRAZOVANJE - OPERATIVNI PLAN</t>
  </si>
  <si>
    <t>1007-08 PODIZANJE KVALITETE I STANDARDA KROZ AKTIVNOSTI OSNOVNIH ŠKOLA</t>
  </si>
  <si>
    <t>GLAVA 05004 DJELATNOST OSNOVNIH I SREDNJIH ŠKOLA IZVAN PRORAČUNA ŠKZ</t>
  </si>
  <si>
    <t>Program: 1007 OSNOVNO I SREDNJEŠKOLSKO OBRAZOVANJE</t>
  </si>
  <si>
    <t>A1007-58</t>
  </si>
  <si>
    <t>Aktivnost: REDOVNA DJELATNOST ŠKOLA ( EVIDENCIJSKI PRIHODI )</t>
  </si>
  <si>
    <t>Izvor 5201 Pomoći iz proračuna</t>
  </si>
  <si>
    <t>Plaće za prekovremeni rad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</si>
</sst>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##\%"/>
    <numFmt numFmtId="175" formatCode="d\.m\.yyyy"/>
    <numFmt numFmtId="176" formatCode="00000"/>
    <numFmt numFmtId="177" formatCode="#,##0.0000"/>
  </numFmts>
  <fonts count="40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4"/>
      <name val="Arial"/>
      <family val="0"/>
    </font>
    <font>
      <b/>
      <sz val="10"/>
      <color indexed="8"/>
      <name val="Arial"/>
      <family val="0"/>
    </font>
    <font>
      <b/>
      <sz val="10"/>
      <color indexed="63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4" fontId="1" fillId="33" borderId="0" xfId="0" applyNumberFormat="1" applyFont="1" applyFill="1" applyBorder="1" applyAlignment="1" applyProtection="1">
      <alignment horizontal="right"/>
      <protection/>
    </xf>
    <xf numFmtId="4" fontId="0" fillId="5" borderId="0" xfId="0" applyNumberFormat="1" applyFont="1" applyFill="1" applyBorder="1" applyAlignment="1" applyProtection="1">
      <alignment horizontal="right"/>
      <protection/>
    </xf>
    <xf numFmtId="4" fontId="0" fillId="5" borderId="0" xfId="0" applyNumberFormat="1" applyFont="1" applyFill="1" applyAlignment="1">
      <alignment/>
    </xf>
    <xf numFmtId="4" fontId="1" fillId="33" borderId="0" xfId="0" applyNumberFormat="1" applyFont="1" applyFill="1" applyBorder="1" applyAlignment="1" applyProtection="1">
      <alignment horizontal="right"/>
      <protection/>
    </xf>
    <xf numFmtId="4" fontId="1" fillId="33" borderId="0" xfId="0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Alignment="1">
      <alignment wrapText="1"/>
    </xf>
    <xf numFmtId="0" fontId="0" fillId="11" borderId="0" xfId="0" applyFont="1" applyFill="1" applyAlignment="1">
      <alignment/>
    </xf>
    <xf numFmtId="4" fontId="0" fillId="11" borderId="0" xfId="0" applyNumberFormat="1" applyFont="1" applyFill="1" applyBorder="1" applyAlignment="1" applyProtection="1">
      <alignment horizontal="right"/>
      <protection/>
    </xf>
    <xf numFmtId="4" fontId="0" fillId="11" borderId="0" xfId="0" applyNumberFormat="1" applyFont="1" applyFill="1" applyAlignment="1">
      <alignment/>
    </xf>
    <xf numFmtId="0" fontId="5" fillId="34" borderId="0" xfId="0" applyFont="1" applyFill="1" applyBorder="1" applyAlignment="1" applyProtection="1">
      <alignment horizontal="left"/>
      <protection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0" fillId="34" borderId="0" xfId="0" applyFont="1" applyFill="1" applyBorder="1" applyAlignment="1" applyProtection="1">
      <alignment horizontal="left"/>
      <protection/>
    </xf>
    <xf numFmtId="0" fontId="1" fillId="0" borderId="0" xfId="0" applyFont="1" applyAlignment="1">
      <alignment/>
    </xf>
    <xf numFmtId="4" fontId="0" fillId="5" borderId="0" xfId="0" applyNumberFormat="1" applyFont="1" applyFill="1" applyBorder="1" applyAlignment="1" applyProtection="1">
      <alignment horizontal="right"/>
      <protection/>
    </xf>
    <xf numFmtId="4" fontId="0" fillId="5" borderId="0" xfId="0" applyNumberFormat="1" applyFont="1" applyFill="1" applyAlignment="1">
      <alignment/>
    </xf>
    <xf numFmtId="0" fontId="1" fillId="11" borderId="0" xfId="0" applyFont="1" applyFill="1" applyAlignment="1">
      <alignment/>
    </xf>
    <xf numFmtId="4" fontId="1" fillId="5" borderId="0" xfId="0" applyNumberFormat="1" applyFont="1" applyFill="1" applyBorder="1" applyAlignment="1" applyProtection="1">
      <alignment horizontal="right"/>
      <protection/>
    </xf>
    <xf numFmtId="0" fontId="1" fillId="5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" fillId="35" borderId="0" xfId="0" applyFont="1" applyFill="1" applyAlignment="1">
      <alignment horizontal="center"/>
    </xf>
    <xf numFmtId="0" fontId="2" fillId="36" borderId="0" xfId="0" applyFont="1" applyFill="1" applyAlignment="1">
      <alignment horizontal="left"/>
    </xf>
    <xf numFmtId="0" fontId="2" fillId="36" borderId="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Alignment="1">
      <alignment/>
    </xf>
    <xf numFmtId="174" fontId="1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5" borderId="0" xfId="0" applyFont="1" applyFill="1" applyAlignment="1">
      <alignment horizontal="center"/>
    </xf>
    <xf numFmtId="0" fontId="2" fillId="36" borderId="0" xfId="0" applyFont="1" applyFill="1" applyAlignment="1">
      <alignment horizontal="left"/>
    </xf>
    <xf numFmtId="0" fontId="2" fillId="36" borderId="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5" borderId="0" xfId="0" applyFont="1" applyFill="1" applyAlignment="1">
      <alignment horizontal="center"/>
    </xf>
    <xf numFmtId="0" fontId="2" fillId="36" borderId="0" xfId="0" applyFont="1" applyFill="1" applyBorder="1" applyAlignment="1" applyProtection="1">
      <alignment/>
      <protection/>
    </xf>
    <xf numFmtId="4" fontId="2" fillId="36" borderId="0" xfId="0" applyNumberFormat="1" applyFont="1" applyFill="1" applyBorder="1" applyAlignment="1" applyProtection="1">
      <alignment horizontal="right"/>
      <protection/>
    </xf>
    <xf numFmtId="0" fontId="1" fillId="37" borderId="0" xfId="0" applyFont="1" applyFill="1" applyBorder="1" applyAlignment="1" applyProtection="1">
      <alignment/>
      <protection/>
    </xf>
    <xf numFmtId="4" fontId="1" fillId="37" borderId="0" xfId="0" applyNumberFormat="1" applyFont="1" applyFill="1" applyBorder="1" applyAlignment="1" applyProtection="1">
      <alignment horizontal="right"/>
      <protection/>
    </xf>
    <xf numFmtId="0" fontId="1" fillId="11" borderId="0" xfId="0" applyFont="1" applyFill="1" applyBorder="1" applyAlignment="1" applyProtection="1">
      <alignment/>
      <protection/>
    </xf>
    <xf numFmtId="0" fontId="0" fillId="11" borderId="0" xfId="0" applyFill="1" applyAlignment="1">
      <alignment/>
    </xf>
    <xf numFmtId="4" fontId="0" fillId="11" borderId="0" xfId="0" applyNumberFormat="1" applyFont="1" applyFill="1" applyBorder="1" applyAlignment="1" applyProtection="1">
      <alignment horizontal="right"/>
      <protection/>
    </xf>
    <xf numFmtId="4" fontId="0" fillId="11" borderId="0" xfId="0" applyNumberFormat="1" applyFont="1" applyFill="1" applyAlignment="1">
      <alignment/>
    </xf>
    <xf numFmtId="0" fontId="1" fillId="33" borderId="0" xfId="0" applyFont="1" applyFill="1" applyBorder="1" applyAlignment="1" applyProtection="1">
      <alignment/>
      <protection/>
    </xf>
    <xf numFmtId="0" fontId="0" fillId="11" borderId="0" xfId="0" applyFont="1" applyFill="1" applyBorder="1" applyAlignment="1" applyProtection="1">
      <alignment/>
      <protection/>
    </xf>
    <xf numFmtId="4" fontId="0" fillId="0" borderId="0" xfId="0" applyNumberFormat="1" applyFont="1" applyAlignment="1">
      <alignment/>
    </xf>
    <xf numFmtId="4" fontId="1" fillId="33" borderId="0" xfId="0" applyNumberFormat="1" applyFont="1" applyFill="1" applyBorder="1" applyAlignment="1" applyProtection="1">
      <alignment horizontal="right"/>
      <protection/>
    </xf>
    <xf numFmtId="4" fontId="0" fillId="33" borderId="0" xfId="0" applyNumberFormat="1" applyFont="1" applyFill="1" applyAlignment="1">
      <alignment/>
    </xf>
    <xf numFmtId="0" fontId="1" fillId="5" borderId="0" xfId="0" applyFont="1" applyFill="1" applyBorder="1" applyAlignment="1" applyProtection="1">
      <alignment/>
      <protection/>
    </xf>
    <xf numFmtId="0" fontId="0" fillId="5" borderId="0" xfId="0" applyFill="1" applyAlignment="1">
      <alignment/>
    </xf>
    <xf numFmtId="4" fontId="0" fillId="5" borderId="0" xfId="0" applyNumberFormat="1" applyFont="1" applyFill="1" applyBorder="1" applyAlignment="1" applyProtection="1">
      <alignment horizontal="right"/>
      <protection/>
    </xf>
    <xf numFmtId="4" fontId="0" fillId="5" borderId="0" xfId="0" applyNumberFormat="1" applyFont="1" applyFill="1" applyAlignment="1">
      <alignment/>
    </xf>
    <xf numFmtId="4" fontId="1" fillId="5" borderId="0" xfId="0" applyNumberFormat="1" applyFont="1" applyFill="1" applyBorder="1" applyAlignment="1" applyProtection="1">
      <alignment horizontal="right"/>
      <protection/>
    </xf>
    <xf numFmtId="4" fontId="0" fillId="5" borderId="0" xfId="0" applyNumberFormat="1" applyFill="1" applyAlignment="1">
      <alignment/>
    </xf>
    <xf numFmtId="4" fontId="1" fillId="5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8" borderId="0" xfId="0" applyFont="1" applyFill="1" applyAlignment="1">
      <alignment horizontal="center"/>
    </xf>
    <xf numFmtId="4" fontId="1" fillId="35" borderId="0" xfId="0" applyNumberFormat="1" applyFont="1" applyFill="1" applyBorder="1" applyAlignment="1" applyProtection="1">
      <alignment horizontal="right"/>
      <protection/>
    </xf>
    <xf numFmtId="4" fontId="1" fillId="24" borderId="0" xfId="0" applyNumberFormat="1" applyFont="1" applyFill="1" applyBorder="1" applyAlignment="1" applyProtection="1">
      <alignment horizontal="right"/>
      <protection/>
    </xf>
    <xf numFmtId="4" fontId="0" fillId="24" borderId="0" xfId="0" applyNumberFormat="1" applyFill="1" applyAlignment="1">
      <alignment/>
    </xf>
    <xf numFmtId="0" fontId="4" fillId="18" borderId="0" xfId="0" applyFont="1" applyFill="1" applyBorder="1" applyAlignment="1" applyProtection="1">
      <alignment/>
      <protection/>
    </xf>
    <xf numFmtId="0" fontId="0" fillId="18" borderId="0" xfId="0" applyFill="1" applyAlignment="1">
      <alignment/>
    </xf>
    <xf numFmtId="4" fontId="4" fillId="18" borderId="0" xfId="0" applyNumberFormat="1" applyFont="1" applyFill="1" applyBorder="1" applyAlignment="1" applyProtection="1">
      <alignment horizontal="right"/>
      <protection/>
    </xf>
    <xf numFmtId="4" fontId="1" fillId="18" borderId="0" xfId="0" applyNumberFormat="1" applyFont="1" applyFill="1" applyBorder="1" applyAlignment="1" applyProtection="1">
      <alignment horizontal="right"/>
      <protection/>
    </xf>
    <xf numFmtId="4" fontId="0" fillId="18" borderId="0" xfId="0" applyNumberFormat="1" applyFill="1" applyAlignment="1">
      <alignment/>
    </xf>
    <xf numFmtId="0" fontId="4" fillId="24" borderId="0" xfId="0" applyFont="1" applyFill="1" applyBorder="1" applyAlignment="1" applyProtection="1">
      <alignment wrapText="1"/>
      <protection/>
    </xf>
    <xf numFmtId="0" fontId="0" fillId="24" borderId="0" xfId="0" applyFill="1" applyAlignment="1">
      <alignment wrapText="1"/>
    </xf>
    <xf numFmtId="4" fontId="4" fillId="24" borderId="0" xfId="0" applyNumberFormat="1" applyFont="1" applyFill="1" applyBorder="1" applyAlignment="1" applyProtection="1">
      <alignment horizontal="right"/>
      <protection/>
    </xf>
    <xf numFmtId="0" fontId="0" fillId="24" borderId="0" xfId="0" applyFill="1" applyAlignment="1">
      <alignment/>
    </xf>
    <xf numFmtId="0" fontId="1" fillId="35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5" borderId="0" xfId="0" applyFont="1" applyFill="1" applyAlignment="1">
      <alignment horizontal="center"/>
    </xf>
    <xf numFmtId="174" fontId="1" fillId="0" borderId="0" xfId="0" applyNumberFormat="1" applyFont="1" applyBorder="1" applyAlignment="1" applyProtection="1">
      <alignment horizontal="right"/>
      <protection/>
    </xf>
    <xf numFmtId="0" fontId="2" fillId="36" borderId="0" xfId="0" applyFont="1" applyFill="1" applyAlignment="1">
      <alignment horizontal="center"/>
    </xf>
    <xf numFmtId="174" fontId="2" fillId="36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0" fontId="2" fillId="36" borderId="0" xfId="0" applyFont="1" applyFill="1" applyBorder="1" applyAlignment="1" applyProtection="1">
      <alignment/>
      <protection/>
    </xf>
    <xf numFmtId="4" fontId="2" fillId="36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5" borderId="0" xfId="0" applyFont="1" applyFill="1" applyAlignment="1">
      <alignment horizontal="center"/>
    </xf>
    <xf numFmtId="0" fontId="2" fillId="36" borderId="0" xfId="0" applyFont="1" applyFill="1" applyBorder="1" applyAlignment="1" applyProtection="1">
      <alignment/>
      <protection/>
    </xf>
    <xf numFmtId="4" fontId="2" fillId="36" borderId="0" xfId="0" applyNumberFormat="1" applyFont="1" applyFill="1" applyBorder="1" applyAlignment="1" applyProtection="1">
      <alignment horizontal="right"/>
      <protection/>
    </xf>
    <xf numFmtId="174" fontId="2" fillId="36" borderId="0" xfId="0" applyNumberFormat="1" applyFont="1" applyFill="1" applyBorder="1" applyAlignment="1" applyProtection="1">
      <alignment horizontal="right"/>
      <protection/>
    </xf>
    <xf numFmtId="0" fontId="1" fillId="37" borderId="0" xfId="0" applyFont="1" applyFill="1" applyBorder="1" applyAlignment="1" applyProtection="1">
      <alignment/>
      <protection/>
    </xf>
    <xf numFmtId="4" fontId="1" fillId="37" borderId="0" xfId="0" applyNumberFormat="1" applyFont="1" applyFill="1" applyBorder="1" applyAlignment="1" applyProtection="1">
      <alignment horizontal="right"/>
      <protection/>
    </xf>
    <xf numFmtId="174" fontId="1" fillId="37" borderId="0" xfId="0" applyNumberFormat="1" applyFont="1" applyFill="1" applyBorder="1" applyAlignment="1" applyProtection="1">
      <alignment horizontal="right"/>
      <protection/>
    </xf>
    <xf numFmtId="0" fontId="1" fillId="39" borderId="0" xfId="0" applyFont="1" applyFill="1" applyBorder="1" applyAlignment="1" applyProtection="1">
      <alignment/>
      <protection/>
    </xf>
    <xf numFmtId="4" fontId="1" fillId="39" borderId="0" xfId="0" applyNumberFormat="1" applyFont="1" applyFill="1" applyBorder="1" applyAlignment="1" applyProtection="1">
      <alignment horizontal="right"/>
      <protection/>
    </xf>
    <xf numFmtId="174" fontId="1" fillId="39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8" borderId="0" xfId="0" applyFont="1" applyFill="1" applyAlignment="1">
      <alignment horizontal="center"/>
    </xf>
    <xf numFmtId="0" fontId="1" fillId="38" borderId="0" xfId="0" applyFont="1" applyFill="1" applyBorder="1" applyAlignment="1" applyProtection="1">
      <alignment horizontal="left"/>
      <protection/>
    </xf>
    <xf numFmtId="0" fontId="1" fillId="35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4" fontId="1" fillId="35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Border="1" applyAlignment="1">
      <alignment/>
    </xf>
    <xf numFmtId="0" fontId="1" fillId="40" borderId="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1" fillId="40" borderId="0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 wrapText="1"/>
    </xf>
    <xf numFmtId="4" fontId="1" fillId="40" borderId="0" xfId="0" applyNumberFormat="1" applyFont="1" applyFill="1" applyBorder="1" applyAlignment="1" applyProtection="1">
      <alignment horizontal="right"/>
      <protection/>
    </xf>
    <xf numFmtId="0" fontId="1" fillId="40" borderId="0" xfId="0" applyFont="1" applyFill="1" applyBorder="1" applyAlignment="1" applyProtection="1">
      <alignment horizontal="left"/>
      <protection/>
    </xf>
    <xf numFmtId="0" fontId="5" fillId="41" borderId="0" xfId="0" applyFont="1" applyFill="1" applyBorder="1" applyAlignment="1" applyProtection="1">
      <alignment horizontal="left"/>
      <protection/>
    </xf>
    <xf numFmtId="0" fontId="5" fillId="41" borderId="0" xfId="0" applyFont="1" applyFill="1" applyBorder="1" applyAlignment="1" applyProtection="1">
      <alignment horizontal="left"/>
      <protection/>
    </xf>
    <xf numFmtId="4" fontId="5" fillId="41" borderId="0" xfId="0" applyNumberFormat="1" applyFont="1" applyFill="1" applyBorder="1" applyAlignment="1" applyProtection="1">
      <alignment horizontal="right"/>
      <protection/>
    </xf>
    <xf numFmtId="4" fontId="1" fillId="42" borderId="0" xfId="0" applyNumberFormat="1" applyFont="1" applyFill="1" applyBorder="1" applyAlignment="1" applyProtection="1">
      <alignment horizontal="right"/>
      <protection/>
    </xf>
    <xf numFmtId="0" fontId="1" fillId="43" borderId="0" xfId="0" applyFont="1" applyFill="1" applyBorder="1" applyAlignment="1" applyProtection="1">
      <alignment horizontal="left"/>
      <protection/>
    </xf>
    <xf numFmtId="0" fontId="1" fillId="43" borderId="0" xfId="0" applyFont="1" applyFill="1" applyBorder="1" applyAlignment="1" applyProtection="1">
      <alignment horizontal="left"/>
      <protection/>
    </xf>
    <xf numFmtId="4" fontId="1" fillId="43" borderId="0" xfId="0" applyNumberFormat="1" applyFont="1" applyFill="1" applyBorder="1" applyAlignment="1" applyProtection="1">
      <alignment horizontal="right"/>
      <protection/>
    </xf>
    <xf numFmtId="0" fontId="1" fillId="11" borderId="0" xfId="0" applyFont="1" applyFill="1" applyBorder="1" applyAlignment="1" applyProtection="1">
      <alignment horizontal="left"/>
      <protection/>
    </xf>
    <xf numFmtId="4" fontId="1" fillId="39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5" fillId="34" borderId="0" xfId="0" applyFont="1" applyFill="1" applyBorder="1" applyAlignment="1" applyProtection="1">
      <alignment horizontal="left"/>
      <protection/>
    </xf>
    <xf numFmtId="174" fontId="1" fillId="11" borderId="0" xfId="0" applyNumberFormat="1" applyFont="1" applyFill="1" applyBorder="1" applyAlignment="1" applyProtection="1">
      <alignment horizontal="right"/>
      <protection/>
    </xf>
    <xf numFmtId="0" fontId="1" fillId="11" borderId="0" xfId="0" applyFont="1" applyFill="1" applyAlignment="1">
      <alignment/>
    </xf>
    <xf numFmtId="0" fontId="5" fillId="12" borderId="0" xfId="0" applyFont="1" applyFill="1" applyBorder="1" applyAlignment="1" applyProtection="1">
      <alignment horizontal="left"/>
      <protection/>
    </xf>
    <xf numFmtId="0" fontId="0" fillId="12" borderId="0" xfId="0" applyFill="1" applyBorder="1" applyAlignment="1">
      <alignment/>
    </xf>
    <xf numFmtId="0" fontId="1" fillId="34" borderId="0" xfId="0" applyFont="1" applyFill="1" applyBorder="1" applyAlignment="1" applyProtection="1">
      <alignment horizontal="left"/>
      <protection/>
    </xf>
    <xf numFmtId="0" fontId="0" fillId="34" borderId="0" xfId="0" applyFill="1" applyAlignment="1">
      <alignment/>
    </xf>
    <xf numFmtId="174" fontId="1" fillId="34" borderId="0" xfId="0" applyNumberFormat="1" applyFont="1" applyFill="1" applyBorder="1" applyAlignment="1" applyProtection="1">
      <alignment horizontal="right"/>
      <protection/>
    </xf>
    <xf numFmtId="0" fontId="1" fillId="34" borderId="0" xfId="0" applyFont="1" applyFill="1" applyAlignment="1">
      <alignment/>
    </xf>
    <xf numFmtId="0" fontId="0" fillId="12" borderId="0" xfId="0" applyFont="1" applyFill="1" applyBorder="1" applyAlignment="1" applyProtection="1">
      <alignment horizontal="left"/>
      <protection/>
    </xf>
    <xf numFmtId="0" fontId="0" fillId="12" borderId="0" xfId="0" applyFill="1" applyAlignment="1">
      <alignment/>
    </xf>
    <xf numFmtId="4" fontId="1" fillId="12" borderId="0" xfId="0" applyNumberFormat="1" applyFont="1" applyFill="1" applyBorder="1" applyAlignment="1" applyProtection="1">
      <alignment horizontal="right"/>
      <protection/>
    </xf>
    <xf numFmtId="0" fontId="1" fillId="12" borderId="0" xfId="0" applyFont="1" applyFill="1" applyAlignment="1">
      <alignment/>
    </xf>
    <xf numFmtId="174" fontId="1" fillId="12" borderId="0" xfId="0" applyNumberFormat="1" applyFont="1" applyFill="1" applyBorder="1" applyAlignment="1" applyProtection="1">
      <alignment horizontal="right"/>
      <protection/>
    </xf>
    <xf numFmtId="4" fontId="1" fillId="11" borderId="0" xfId="0" applyNumberFormat="1" applyFont="1" applyFill="1" applyBorder="1" applyAlignment="1" applyProtection="1">
      <alignment horizontal="right"/>
      <protection/>
    </xf>
    <xf numFmtId="174" fontId="0" fillId="34" borderId="0" xfId="0" applyNumberFormat="1" applyFont="1" applyFill="1" applyBorder="1" applyAlignment="1" applyProtection="1">
      <alignment horizontal="right"/>
      <protection/>
    </xf>
    <xf numFmtId="0" fontId="0" fillId="34" borderId="0" xfId="0" applyFont="1" applyFill="1" applyAlignment="1">
      <alignment/>
    </xf>
    <xf numFmtId="0" fontId="5" fillId="12" borderId="0" xfId="0" applyFont="1" applyFill="1" applyBorder="1" applyAlignment="1" applyProtection="1">
      <alignment horizontal="left"/>
      <protection/>
    </xf>
    <xf numFmtId="4" fontId="5" fillId="12" borderId="0" xfId="0" applyNumberFormat="1" applyFont="1" applyFill="1" applyBorder="1" applyAlignment="1" applyProtection="1">
      <alignment horizontal="right"/>
      <protection/>
    </xf>
    <xf numFmtId="4" fontId="5" fillId="34" borderId="0" xfId="0" applyNumberFormat="1" applyFont="1" applyFill="1" applyBorder="1" applyAlignment="1" applyProtection="1">
      <alignment horizontal="right"/>
      <protection/>
    </xf>
    <xf numFmtId="4" fontId="1" fillId="11" borderId="0" xfId="0" applyNumberFormat="1" applyFont="1" applyFill="1" applyAlignment="1">
      <alignment/>
    </xf>
    <xf numFmtId="4" fontId="1" fillId="12" borderId="0" xfId="0" applyNumberFormat="1" applyFont="1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4" fontId="1" fillId="0" borderId="0" xfId="0" applyNumberFormat="1" applyFont="1" applyAlignment="1">
      <alignment/>
    </xf>
    <xf numFmtId="0" fontId="1" fillId="5" borderId="0" xfId="0" applyFont="1" applyFill="1" applyBorder="1" applyAlignment="1" applyProtection="1">
      <alignment horizontal="left"/>
      <protection/>
    </xf>
    <xf numFmtId="0" fontId="1" fillId="5" borderId="0" xfId="0" applyFont="1" applyFill="1" applyBorder="1" applyAlignment="1" applyProtection="1">
      <alignment horizontal="left"/>
      <protection/>
    </xf>
    <xf numFmtId="0" fontId="1" fillId="5" borderId="0" xfId="0" applyFont="1" applyFill="1" applyBorder="1" applyAlignment="1" applyProtection="1">
      <alignment horizontal="left" wrapText="1"/>
      <protection/>
    </xf>
    <xf numFmtId="0" fontId="1" fillId="5" borderId="0" xfId="0" applyFont="1" applyFill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/>
      <protection/>
    </xf>
    <xf numFmtId="4" fontId="1" fillId="5" borderId="0" xfId="0" applyNumberFormat="1" applyFont="1" applyFill="1" applyBorder="1" applyAlignment="1" applyProtection="1">
      <alignment horizontal="right"/>
      <protection/>
    </xf>
    <xf numFmtId="4" fontId="1" fillId="5" borderId="0" xfId="0" applyNumberFormat="1" applyFont="1" applyFill="1" applyBorder="1" applyAlignment="1" applyProtection="1">
      <alignment horizontal="right" wrapText="1"/>
      <protection/>
    </xf>
    <xf numFmtId="4" fontId="1" fillId="5" borderId="0" xfId="0" applyNumberFormat="1" applyFont="1" applyFill="1" applyAlignment="1">
      <alignment wrapText="1"/>
    </xf>
    <xf numFmtId="4" fontId="1" fillId="12" borderId="0" xfId="0" applyNumberFormat="1" applyFont="1" applyFill="1" applyBorder="1" applyAlignment="1" applyProtection="1">
      <alignment horizontal="right" wrapText="1"/>
      <protection/>
    </xf>
    <xf numFmtId="4" fontId="1" fillId="12" borderId="0" xfId="0" applyNumberFormat="1" applyFont="1" applyFill="1" applyAlignment="1">
      <alignment wrapText="1"/>
    </xf>
    <xf numFmtId="4" fontId="1" fillId="5" borderId="0" xfId="0" applyNumberFormat="1" applyFont="1" applyFill="1" applyBorder="1" applyAlignment="1" applyProtection="1">
      <alignment horizontal="right"/>
      <protection/>
    </xf>
    <xf numFmtId="0" fontId="1" fillId="5" borderId="0" xfId="0" applyFont="1" applyFill="1" applyAlignment="1">
      <alignment/>
    </xf>
    <xf numFmtId="4" fontId="1" fillId="0" borderId="0" xfId="0" applyNumberFormat="1" applyFont="1" applyBorder="1" applyAlignment="1" applyProtection="1">
      <alignment horizontal="right" wrapText="1"/>
      <protection/>
    </xf>
    <xf numFmtId="4" fontId="1" fillId="0" borderId="0" xfId="0" applyNumberFormat="1" applyFont="1" applyAlignment="1">
      <alignment wrapText="1"/>
    </xf>
    <xf numFmtId="4" fontId="0" fillId="0" borderId="0" xfId="0" applyNumberFormat="1" applyFont="1" applyBorder="1" applyAlignment="1" applyProtection="1">
      <alignment horizontal="right" wrapText="1"/>
      <protection/>
    </xf>
    <xf numFmtId="4" fontId="0" fillId="0" borderId="0" xfId="0" applyNumberFormat="1" applyAlignment="1">
      <alignment wrapText="1"/>
    </xf>
    <xf numFmtId="0" fontId="0" fillId="34" borderId="0" xfId="0" applyFont="1" applyFill="1" applyBorder="1" applyAlignment="1" applyProtection="1">
      <alignment horizontal="left"/>
      <protection/>
    </xf>
    <xf numFmtId="0" fontId="5" fillId="34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1" fillId="18" borderId="0" xfId="0" applyFont="1" applyFill="1" applyBorder="1" applyAlignment="1" applyProtection="1">
      <alignment horizontal="left" wrapText="1"/>
      <protection/>
    </xf>
    <xf numFmtId="0" fontId="0" fillId="18" borderId="0" xfId="0" applyFill="1" applyBorder="1" applyAlignment="1">
      <alignment wrapText="1"/>
    </xf>
    <xf numFmtId="4" fontId="1" fillId="18" borderId="0" xfId="0" applyNumberFormat="1" applyFont="1" applyFill="1" applyBorder="1" applyAlignment="1" applyProtection="1">
      <alignment horizontal="right" wrapText="1"/>
      <protection/>
    </xf>
    <xf numFmtId="0" fontId="1" fillId="18" borderId="0" xfId="0" applyFont="1" applyFill="1" applyAlignment="1">
      <alignment wrapText="1"/>
    </xf>
    <xf numFmtId="4" fontId="1" fillId="18" borderId="0" xfId="0" applyNumberFormat="1" applyFont="1" applyFill="1" applyAlignment="1">
      <alignment wrapText="1"/>
    </xf>
    <xf numFmtId="0" fontId="1" fillId="11" borderId="0" xfId="0" applyFont="1" applyFill="1" applyBorder="1" applyAlignment="1" applyProtection="1">
      <alignment horizontal="left" wrapText="1"/>
      <protection/>
    </xf>
    <xf numFmtId="0" fontId="0" fillId="11" borderId="0" xfId="0" applyFill="1" applyAlignment="1">
      <alignment wrapText="1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11" borderId="0" xfId="0" applyFill="1" applyAlignment="1">
      <alignment/>
    </xf>
    <xf numFmtId="0" fontId="1" fillId="11" borderId="0" xfId="0" applyFont="1" applyFill="1" applyBorder="1" applyAlignment="1" applyProtection="1">
      <alignment/>
      <protection/>
    </xf>
    <xf numFmtId="0" fontId="1" fillId="11" borderId="0" xfId="0" applyFont="1" applyFill="1" applyBorder="1" applyAlignment="1" applyProtection="1">
      <alignment/>
      <protection/>
    </xf>
    <xf numFmtId="0" fontId="1" fillId="5" borderId="0" xfId="0" applyFont="1" applyFill="1" applyBorder="1" applyAlignment="1" applyProtection="1">
      <alignment/>
      <protection/>
    </xf>
    <xf numFmtId="4" fontId="1" fillId="5" borderId="0" xfId="0" applyNumberFormat="1" applyFont="1" applyFill="1" applyAlignment="1">
      <alignment/>
    </xf>
    <xf numFmtId="0" fontId="0" fillId="5" borderId="0" xfId="0" applyFont="1" applyFill="1" applyBorder="1" applyAlignment="1" applyProtection="1">
      <alignment/>
      <protection/>
    </xf>
    <xf numFmtId="0" fontId="0" fillId="5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zoomScalePageLayoutView="0" workbookViewId="0" topLeftCell="A1">
      <selection activeCell="Q22" sqref="Q22:R22"/>
    </sheetView>
  </sheetViews>
  <sheetFormatPr defaultColWidth="9.140625" defaultRowHeight="12.75"/>
  <sheetData>
    <row r="1" spans="1:5" ht="12.75">
      <c r="A1" s="37" t="s">
        <v>176</v>
      </c>
      <c r="B1" s="37"/>
      <c r="C1" s="37"/>
      <c r="D1" s="37"/>
      <c r="E1" s="37"/>
    </row>
    <row r="2" spans="1:4" ht="12.75">
      <c r="A2" s="34" t="s">
        <v>0</v>
      </c>
      <c r="B2" s="34"/>
      <c r="C2" s="1"/>
      <c r="D2" s="2"/>
    </row>
    <row r="3" spans="1:2" ht="12.75">
      <c r="A3" s="34"/>
      <c r="B3" s="34"/>
    </row>
    <row r="4" spans="1:2" ht="12.75">
      <c r="A4" s="34"/>
      <c r="B4" s="34"/>
    </row>
    <row r="5" spans="1:2" ht="12.75">
      <c r="A5" s="34"/>
      <c r="B5" s="34"/>
    </row>
    <row r="6" spans="1:21" s="3" customFormat="1" ht="18">
      <c r="A6" s="35" t="s">
        <v>177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1" ht="12.75">
      <c r="A7" s="38" t="s">
        <v>178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ht="12.75">
      <c r="A8" s="39" t="s">
        <v>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14" spans="1:22" ht="12.75">
      <c r="A14" s="40" t="s">
        <v>1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40" t="s">
        <v>2</v>
      </c>
      <c r="N14" s="34"/>
      <c r="O14" s="40" t="s">
        <v>3</v>
      </c>
      <c r="P14" s="34"/>
      <c r="Q14" s="40" t="s">
        <v>4</v>
      </c>
      <c r="R14" s="34"/>
      <c r="S14" s="40" t="s">
        <v>5</v>
      </c>
      <c r="T14" s="34"/>
      <c r="U14" s="40" t="s">
        <v>6</v>
      </c>
      <c r="V14" s="34"/>
    </row>
    <row r="15" spans="1:22" ht="12.75">
      <c r="A15" s="41" t="s">
        <v>7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42" t="s">
        <v>8</v>
      </c>
      <c r="N15" s="34"/>
      <c r="O15" s="42" t="s">
        <v>9</v>
      </c>
      <c r="P15" s="34"/>
      <c r="Q15" s="42" t="s">
        <v>10</v>
      </c>
      <c r="R15" s="34"/>
      <c r="S15" s="42" t="s">
        <v>11</v>
      </c>
      <c r="T15" s="34"/>
      <c r="U15" s="42" t="s">
        <v>12</v>
      </c>
      <c r="V15" s="34"/>
    </row>
    <row r="16" spans="1:22" ht="12.75">
      <c r="A16" s="43" t="s">
        <v>13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44">
        <v>2586691.31</v>
      </c>
      <c r="N16" s="34"/>
      <c r="O16" s="45">
        <v>2915600</v>
      </c>
      <c r="P16" s="34"/>
      <c r="Q16" s="44">
        <v>2831950.05</v>
      </c>
      <c r="R16" s="34"/>
      <c r="S16" s="44">
        <f>PRODUCT(Q16/M16*100)</f>
        <v>109.48156198816005</v>
      </c>
      <c r="T16" s="46"/>
      <c r="U16" s="44">
        <f>PRODUCT(Q16/O16*100)</f>
        <v>97.1309524626149</v>
      </c>
      <c r="V16" s="46"/>
    </row>
    <row r="17" spans="1:22" ht="12.75">
      <c r="A17" s="43" t="s">
        <v>14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44">
        <v>0</v>
      </c>
      <c r="N17" s="34"/>
      <c r="O17" s="44">
        <v>0</v>
      </c>
      <c r="P17" s="34"/>
      <c r="Q17" s="44">
        <v>0</v>
      </c>
      <c r="R17" s="34"/>
      <c r="S17" s="44">
        <v>0</v>
      </c>
      <c r="T17" s="46"/>
      <c r="U17" s="44">
        <v>0</v>
      </c>
      <c r="V17" s="46"/>
    </row>
    <row r="18" spans="1:22" ht="12.75">
      <c r="A18" s="43" t="s">
        <v>15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44">
        <f>SUM(M16:N17)</f>
        <v>2586691.31</v>
      </c>
      <c r="N18" s="34"/>
      <c r="O18" s="44">
        <f>SUM(O16:P17)</f>
        <v>2915600</v>
      </c>
      <c r="P18" s="34"/>
      <c r="Q18" s="44">
        <f>SUM(Q16:R17)</f>
        <v>2831950.05</v>
      </c>
      <c r="R18" s="34"/>
      <c r="S18" s="44">
        <f>PRODUCT(Q18/M18*100)</f>
        <v>109.48156198816005</v>
      </c>
      <c r="T18" s="46"/>
      <c r="U18" s="44">
        <f>PRODUCT(Q18/O18*100)</f>
        <v>97.1309524626149</v>
      </c>
      <c r="V18" s="46"/>
    </row>
    <row r="19" spans="1:22" ht="12.75">
      <c r="A19" s="43" t="s">
        <v>16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44">
        <v>2512976.47</v>
      </c>
      <c r="N19" s="34"/>
      <c r="O19" s="44">
        <v>3018700</v>
      </c>
      <c r="P19" s="34"/>
      <c r="Q19" s="44">
        <v>2798390.15</v>
      </c>
      <c r="R19" s="34"/>
      <c r="S19" s="44">
        <f>PRODUCT(Q19/M19*100)</f>
        <v>111.35759460573063</v>
      </c>
      <c r="T19" s="46"/>
      <c r="U19" s="44">
        <f>PRODUCT(Q19/O19*100)</f>
        <v>92.70183025805811</v>
      </c>
      <c r="V19" s="46"/>
    </row>
    <row r="20" spans="1:22" ht="12.75">
      <c r="A20" s="43" t="s">
        <v>17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44">
        <v>3287.5</v>
      </c>
      <c r="N20" s="34"/>
      <c r="O20" s="44">
        <v>14000</v>
      </c>
      <c r="P20" s="34"/>
      <c r="Q20" s="44">
        <v>8451.25</v>
      </c>
      <c r="R20" s="34"/>
      <c r="S20" s="44">
        <f>PRODUCT(Q20/M20*100)</f>
        <v>257.0722433460076</v>
      </c>
      <c r="T20" s="46"/>
      <c r="U20" s="44">
        <f>PRODUCT(Q20/O20*100)</f>
        <v>60.36607142857143</v>
      </c>
      <c r="V20" s="46"/>
    </row>
    <row r="21" spans="1:22" ht="12.75">
      <c r="A21" s="43" t="s">
        <v>18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44">
        <f>SUM(M19:N20)</f>
        <v>2516263.97</v>
      </c>
      <c r="N21" s="34"/>
      <c r="O21" s="44">
        <f>SUM(O19:P20)</f>
        <v>3032700</v>
      </c>
      <c r="P21" s="34"/>
      <c r="Q21" s="44">
        <f>SUM(Q19:R20)</f>
        <v>2806841.4</v>
      </c>
      <c r="R21" s="34"/>
      <c r="S21" s="44">
        <f>PRODUCT(Q21/M21*100)</f>
        <v>111.54797085935304</v>
      </c>
      <c r="T21" s="46"/>
      <c r="U21" s="44">
        <f>PRODUCT(Q21/O21*100)</f>
        <v>92.5525571273123</v>
      </c>
      <c r="V21" s="46"/>
    </row>
    <row r="22" spans="1:22" ht="12.75">
      <c r="A22" s="43" t="s">
        <v>19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44">
        <v>70427.34</v>
      </c>
      <c r="N22" s="34"/>
      <c r="O22" s="44">
        <v>-117100</v>
      </c>
      <c r="P22" s="34"/>
      <c r="Q22" s="44">
        <f>SUM(Q18-Q21)</f>
        <v>25108.649999999907</v>
      </c>
      <c r="R22" s="34"/>
      <c r="S22" s="44">
        <f>PRODUCT(Q22/M22*100)</f>
        <v>35.651850545540846</v>
      </c>
      <c r="T22" s="46"/>
      <c r="U22" s="44">
        <f>PRODUCT(Q22/O22*100)</f>
        <v>-21.442058070025542</v>
      </c>
      <c r="V22" s="46"/>
    </row>
    <row r="23" spans="1:22" ht="12.75">
      <c r="A23" s="41" t="s">
        <v>20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41" t="s">
        <v>0</v>
      </c>
      <c r="N23" s="34"/>
      <c r="O23" s="41" t="s">
        <v>0</v>
      </c>
      <c r="P23" s="34"/>
      <c r="Q23" s="41" t="s">
        <v>0</v>
      </c>
      <c r="R23" s="34"/>
      <c r="S23" s="41" t="s">
        <v>0</v>
      </c>
      <c r="T23" s="34"/>
      <c r="U23" s="41" t="s">
        <v>0</v>
      </c>
      <c r="V23" s="34"/>
    </row>
    <row r="24" spans="1:22" ht="12.75">
      <c r="A24" s="43" t="s">
        <v>21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44">
        <v>0</v>
      </c>
      <c r="N24" s="34"/>
      <c r="O24" s="44">
        <v>0</v>
      </c>
      <c r="P24" s="34"/>
      <c r="Q24" s="44">
        <v>0</v>
      </c>
      <c r="R24" s="34"/>
      <c r="S24" s="47">
        <v>0</v>
      </c>
      <c r="T24" s="34"/>
      <c r="U24" s="47">
        <v>0</v>
      </c>
      <c r="V24" s="34"/>
    </row>
    <row r="25" spans="1:22" ht="12.75">
      <c r="A25" s="43" t="s">
        <v>22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44">
        <v>0</v>
      </c>
      <c r="N25" s="34"/>
      <c r="O25" s="44">
        <v>0</v>
      </c>
      <c r="P25" s="34"/>
      <c r="Q25" s="44">
        <v>0</v>
      </c>
      <c r="R25" s="34"/>
      <c r="S25" s="47">
        <v>0</v>
      </c>
      <c r="T25" s="34"/>
      <c r="U25" s="47">
        <v>0</v>
      </c>
      <c r="V25" s="34"/>
    </row>
    <row r="26" spans="1:22" ht="12.75">
      <c r="A26" s="43" t="s">
        <v>23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44">
        <v>0</v>
      </c>
      <c r="N26" s="34"/>
      <c r="O26" s="44">
        <v>0</v>
      </c>
      <c r="P26" s="34"/>
      <c r="Q26" s="44">
        <v>0</v>
      </c>
      <c r="R26" s="34"/>
      <c r="S26" s="47">
        <v>0</v>
      </c>
      <c r="T26" s="34"/>
      <c r="U26" s="47">
        <v>0</v>
      </c>
      <c r="V26" s="34"/>
    </row>
    <row r="27" spans="1:22" ht="12.75">
      <c r="A27" s="43" t="s">
        <v>24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44">
        <v>0</v>
      </c>
      <c r="N27" s="34"/>
      <c r="O27" s="44">
        <v>0</v>
      </c>
      <c r="P27" s="34"/>
      <c r="Q27" s="44">
        <v>0</v>
      </c>
      <c r="R27" s="34"/>
      <c r="S27" s="47">
        <v>0</v>
      </c>
      <c r="T27" s="34"/>
      <c r="U27" s="47">
        <v>0</v>
      </c>
      <c r="V27" s="34"/>
    </row>
    <row r="28" spans="1:22" ht="12.75">
      <c r="A28" s="43" t="s">
        <v>25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44">
        <v>0</v>
      </c>
      <c r="N28" s="34"/>
      <c r="O28" s="44">
        <v>0</v>
      </c>
      <c r="P28" s="34"/>
      <c r="Q28" s="44">
        <v>0</v>
      </c>
      <c r="R28" s="34"/>
      <c r="S28" s="47">
        <v>0</v>
      </c>
      <c r="T28" s="34"/>
      <c r="U28" s="47">
        <v>0</v>
      </c>
      <c r="V28" s="34"/>
    </row>
    <row r="29" spans="1:22" ht="12.75">
      <c r="A29" s="41" t="s">
        <v>26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41" t="s">
        <v>0</v>
      </c>
      <c r="N29" s="34"/>
      <c r="O29" s="41" t="s">
        <v>0</v>
      </c>
      <c r="P29" s="34"/>
      <c r="Q29" s="41" t="s">
        <v>0</v>
      </c>
      <c r="R29" s="34"/>
      <c r="S29" s="41" t="s">
        <v>0</v>
      </c>
      <c r="T29" s="34"/>
      <c r="U29" s="41" t="s">
        <v>0</v>
      </c>
      <c r="V29" s="34"/>
    </row>
    <row r="30" spans="1:22" ht="12.75">
      <c r="A30" s="43" t="s">
        <v>27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44">
        <v>70427.34</v>
      </c>
      <c r="N30" s="34"/>
      <c r="O30" s="44">
        <v>0</v>
      </c>
      <c r="P30" s="34"/>
      <c r="Q30" s="44">
        <v>25108.65</v>
      </c>
      <c r="R30" s="34"/>
      <c r="S30" s="47">
        <v>44.44</v>
      </c>
      <c r="T30" s="34"/>
      <c r="U30" s="47">
        <v>0</v>
      </c>
      <c r="V30" s="34"/>
    </row>
  </sheetData>
  <sheetProtection/>
  <mergeCells count="110"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7:U7"/>
    <mergeCell ref="A8:U8"/>
    <mergeCell ref="A14:L14"/>
    <mergeCell ref="M14:N14"/>
    <mergeCell ref="O14:P14"/>
    <mergeCell ref="Q14:R14"/>
    <mergeCell ref="S14:T14"/>
    <mergeCell ref="U14:V14"/>
    <mergeCell ref="A2:B2"/>
    <mergeCell ref="A3:B3"/>
    <mergeCell ref="A4:B4"/>
    <mergeCell ref="A5:B5"/>
    <mergeCell ref="A6:U6"/>
    <mergeCell ref="A1:E1"/>
  </mergeCells>
  <printOptions/>
  <pageMargins left="0.75" right="0.75" top="1" bottom="1" header="0.5" footer="0.5"/>
  <pageSetup fitToHeight="0" fitToWidth="1" horizontalDpi="300" verticalDpi="3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zoomScalePageLayoutView="0" workbookViewId="0" topLeftCell="A52">
      <selection activeCell="A21" sqref="A21:L21"/>
    </sheetView>
  </sheetViews>
  <sheetFormatPr defaultColWidth="9.140625" defaultRowHeight="12.75"/>
  <sheetData>
    <row r="1" spans="1:5" ht="12.75">
      <c r="A1" s="37" t="s">
        <v>176</v>
      </c>
      <c r="B1" s="37"/>
      <c r="C1" s="37"/>
      <c r="D1" s="37"/>
      <c r="E1" s="37"/>
    </row>
    <row r="2" spans="1:4" ht="12.75">
      <c r="A2" s="34"/>
      <c r="B2" s="34"/>
      <c r="C2" s="1"/>
      <c r="D2" s="2"/>
    </row>
    <row r="3" spans="1:2" ht="12.75">
      <c r="A3" s="34"/>
      <c r="B3" s="34"/>
    </row>
    <row r="4" spans="1:2" ht="12.75">
      <c r="A4" s="34"/>
      <c r="B4" s="34"/>
    </row>
    <row r="5" spans="1:2" ht="12.75">
      <c r="A5" s="34"/>
      <c r="B5" s="34"/>
    </row>
    <row r="6" spans="1:21" s="4" customFormat="1" ht="18">
      <c r="A6" s="48" t="s">
        <v>28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</row>
    <row r="7" spans="1:21" ht="12.75">
      <c r="A7" s="38" t="s">
        <v>178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ht="12.75">
      <c r="A8" s="39" t="s">
        <v>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14" spans="1:22" ht="12.75">
      <c r="A14" s="50" t="s">
        <v>1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50" t="s">
        <v>2</v>
      </c>
      <c r="N14" s="34"/>
      <c r="O14" s="50" t="s">
        <v>3</v>
      </c>
      <c r="P14" s="34"/>
      <c r="Q14" s="50" t="s">
        <v>4</v>
      </c>
      <c r="R14" s="34"/>
      <c r="S14" s="50" t="s">
        <v>5</v>
      </c>
      <c r="T14" s="34"/>
      <c r="U14" s="50" t="s">
        <v>6</v>
      </c>
      <c r="V14" s="34"/>
    </row>
    <row r="15" spans="1:22" ht="12.75">
      <c r="A15" s="51" t="s">
        <v>7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52" t="s">
        <v>8</v>
      </c>
      <c r="N15" s="34"/>
      <c r="O15" s="52" t="s">
        <v>9</v>
      </c>
      <c r="P15" s="34"/>
      <c r="Q15" s="52" t="s">
        <v>10</v>
      </c>
      <c r="R15" s="34"/>
      <c r="S15" s="52" t="s">
        <v>11</v>
      </c>
      <c r="T15" s="34"/>
      <c r="U15" s="52" t="s">
        <v>12</v>
      </c>
      <c r="V15" s="34"/>
    </row>
    <row r="16" spans="1:22" ht="12.75">
      <c r="A16" s="53" t="s">
        <v>13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54">
        <v>2586691.31</v>
      </c>
      <c r="N16" s="34"/>
      <c r="O16" s="54">
        <v>2915600</v>
      </c>
      <c r="P16" s="34"/>
      <c r="Q16" s="45">
        <v>2831950.05</v>
      </c>
      <c r="R16" s="34"/>
      <c r="S16" s="54">
        <f>PRODUCT(Q16/M16*100)</f>
        <v>109.48156198816005</v>
      </c>
      <c r="T16" s="46"/>
      <c r="U16" s="54">
        <f>PRODUCT(Q16/O16*100)</f>
        <v>97.1309524626149</v>
      </c>
      <c r="V16" s="46"/>
    </row>
    <row r="17" spans="1:22" ht="12.75">
      <c r="A17" s="53" t="s">
        <v>29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54">
        <v>2320616.83</v>
      </c>
      <c r="N17" s="34"/>
      <c r="O17" s="54">
        <v>2668000</v>
      </c>
      <c r="P17" s="34"/>
      <c r="Q17" s="54">
        <v>2583873.88</v>
      </c>
      <c r="R17" s="34"/>
      <c r="S17" s="54">
        <f aca="true" t="shared" si="0" ref="S17:S70">PRODUCT(Q17/M17*100)</f>
        <v>111.34427048001716</v>
      </c>
      <c r="T17" s="46"/>
      <c r="U17" s="54">
        <f aca="true" t="shared" si="1" ref="U17:U70">PRODUCT(Q17/O17*100)</f>
        <v>96.84684707646176</v>
      </c>
      <c r="V17" s="46"/>
    </row>
    <row r="18" spans="1:22" ht="12.75">
      <c r="A18" s="53" t="s">
        <v>30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54">
        <v>2320616.83</v>
      </c>
      <c r="N18" s="34"/>
      <c r="O18" s="54">
        <v>2668000</v>
      </c>
      <c r="P18" s="34"/>
      <c r="Q18" s="54">
        <v>2583873.88</v>
      </c>
      <c r="R18" s="34"/>
      <c r="S18" s="54">
        <f t="shared" si="0"/>
        <v>111.34427048001716</v>
      </c>
      <c r="T18" s="46"/>
      <c r="U18" s="54">
        <f t="shared" si="1"/>
        <v>96.84684707646176</v>
      </c>
      <c r="V18" s="46"/>
    </row>
    <row r="19" spans="1:22" ht="12.75">
      <c r="A19" s="34" t="s">
        <v>31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55">
        <v>2320616.83</v>
      </c>
      <c r="N19" s="34"/>
      <c r="O19" s="55">
        <v>2668000</v>
      </c>
      <c r="P19" s="34"/>
      <c r="Q19" s="55">
        <v>2583873.88</v>
      </c>
      <c r="R19" s="34"/>
      <c r="S19" s="54">
        <f t="shared" si="0"/>
        <v>111.34427048001716</v>
      </c>
      <c r="T19" s="46"/>
      <c r="U19" s="54">
        <f t="shared" si="1"/>
        <v>96.84684707646176</v>
      </c>
      <c r="V19" s="46"/>
    </row>
    <row r="20" spans="1:22" ht="12.75">
      <c r="A20" s="53" t="s">
        <v>32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54">
        <v>13.67</v>
      </c>
      <c r="N20" s="34"/>
      <c r="O20" s="54">
        <v>0</v>
      </c>
      <c r="P20" s="34"/>
      <c r="Q20" s="54">
        <v>3.38</v>
      </c>
      <c r="R20" s="34"/>
      <c r="S20" s="54">
        <f t="shared" si="0"/>
        <v>24.725676664228235</v>
      </c>
      <c r="T20" s="46"/>
      <c r="U20" s="54">
        <v>0</v>
      </c>
      <c r="V20" s="46"/>
    </row>
    <row r="21" spans="1:22" ht="12.75">
      <c r="A21" s="53" t="s">
        <v>33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54">
        <v>13.67</v>
      </c>
      <c r="N21" s="34"/>
      <c r="O21" s="54">
        <v>0</v>
      </c>
      <c r="P21" s="34"/>
      <c r="Q21" s="54">
        <v>3.38</v>
      </c>
      <c r="R21" s="34"/>
      <c r="S21" s="54">
        <f t="shared" si="0"/>
        <v>24.725676664228235</v>
      </c>
      <c r="T21" s="46"/>
      <c r="U21" s="54">
        <v>0</v>
      </c>
      <c r="V21" s="46"/>
    </row>
    <row r="22" spans="1:22" ht="12.75">
      <c r="A22" s="34" t="s">
        <v>34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55">
        <v>13.67</v>
      </c>
      <c r="N22" s="34"/>
      <c r="O22" s="55">
        <v>0</v>
      </c>
      <c r="P22" s="34"/>
      <c r="Q22" s="55">
        <v>3.38</v>
      </c>
      <c r="R22" s="34"/>
      <c r="S22" s="54">
        <f t="shared" si="0"/>
        <v>24.725676664228235</v>
      </c>
      <c r="T22" s="46"/>
      <c r="U22" s="54">
        <v>0</v>
      </c>
      <c r="V22" s="46"/>
    </row>
    <row r="23" spans="1:22" ht="12.75">
      <c r="A23" s="53" t="s">
        <v>35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54">
        <v>169950</v>
      </c>
      <c r="N23" s="34"/>
      <c r="O23" s="54">
        <v>150000</v>
      </c>
      <c r="P23" s="34"/>
      <c r="Q23" s="54">
        <v>150490</v>
      </c>
      <c r="R23" s="34"/>
      <c r="S23" s="54">
        <f t="shared" si="0"/>
        <v>88.54957340394233</v>
      </c>
      <c r="T23" s="46"/>
      <c r="U23" s="54">
        <f t="shared" si="1"/>
        <v>100.32666666666668</v>
      </c>
      <c r="V23" s="46"/>
    </row>
    <row r="24" spans="1:22" ht="12.75">
      <c r="A24" s="53" t="s">
        <v>36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54">
        <v>169950</v>
      </c>
      <c r="N24" s="34"/>
      <c r="O24" s="54">
        <v>150000</v>
      </c>
      <c r="P24" s="34"/>
      <c r="Q24" s="54">
        <v>150490</v>
      </c>
      <c r="R24" s="34"/>
      <c r="S24" s="54">
        <f t="shared" si="0"/>
        <v>88.54957340394233</v>
      </c>
      <c r="T24" s="46"/>
      <c r="U24" s="54">
        <f t="shared" si="1"/>
        <v>100.32666666666668</v>
      </c>
      <c r="V24" s="46"/>
    </row>
    <row r="25" spans="1:22" ht="12.75">
      <c r="A25" s="34" t="s">
        <v>37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55">
        <v>169950</v>
      </c>
      <c r="N25" s="34"/>
      <c r="O25" s="55">
        <v>150000</v>
      </c>
      <c r="P25" s="34"/>
      <c r="Q25" s="55">
        <v>150490</v>
      </c>
      <c r="R25" s="34"/>
      <c r="S25" s="54">
        <f t="shared" si="0"/>
        <v>88.54957340394233</v>
      </c>
      <c r="T25" s="46"/>
      <c r="U25" s="54">
        <f t="shared" si="1"/>
        <v>100.32666666666668</v>
      </c>
      <c r="V25" s="46"/>
    </row>
    <row r="26" spans="1:22" ht="12.75">
      <c r="A26" s="56" t="s">
        <v>179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54">
        <v>96110.81</v>
      </c>
      <c r="N26" s="34"/>
      <c r="O26" s="54">
        <v>97600</v>
      </c>
      <c r="P26" s="34"/>
      <c r="Q26" s="54">
        <v>97582.79</v>
      </c>
      <c r="R26" s="34"/>
      <c r="S26" s="54">
        <f t="shared" si="0"/>
        <v>101.53154468264287</v>
      </c>
      <c r="T26" s="46"/>
      <c r="U26" s="54">
        <f t="shared" si="1"/>
        <v>99.98236680327868</v>
      </c>
      <c r="V26" s="46"/>
    </row>
    <row r="27" spans="1:22" ht="12.75">
      <c r="A27" s="56" t="s">
        <v>180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54">
        <v>96110.81</v>
      </c>
      <c r="N27" s="34"/>
      <c r="O27" s="54">
        <v>97600</v>
      </c>
      <c r="P27" s="34"/>
      <c r="Q27" s="54">
        <v>97582.79</v>
      </c>
      <c r="R27" s="34"/>
      <c r="S27" s="54">
        <f t="shared" si="0"/>
        <v>101.53154468264287</v>
      </c>
      <c r="T27" s="46"/>
      <c r="U27" s="54">
        <f t="shared" si="1"/>
        <v>99.98236680327868</v>
      </c>
      <c r="V27" s="46"/>
    </row>
    <row r="28" spans="1:22" ht="12.75">
      <c r="A28" s="57" t="s">
        <v>181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55">
        <v>96110.81</v>
      </c>
      <c r="N28" s="34"/>
      <c r="O28" s="55">
        <v>97600</v>
      </c>
      <c r="P28" s="34"/>
      <c r="Q28" s="55">
        <v>97582.79</v>
      </c>
      <c r="R28" s="34"/>
      <c r="S28" s="54">
        <f t="shared" si="0"/>
        <v>101.53154468264287</v>
      </c>
      <c r="T28" s="46"/>
      <c r="U28" s="54">
        <f t="shared" si="1"/>
        <v>99.98236680327868</v>
      </c>
      <c r="V28" s="46"/>
    </row>
    <row r="29" spans="1:22" ht="12.75">
      <c r="A29" s="53" t="s">
        <v>14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54">
        <v>0</v>
      </c>
      <c r="N29" s="34"/>
      <c r="O29" s="54">
        <v>0</v>
      </c>
      <c r="P29" s="34"/>
      <c r="Q29" s="54">
        <v>0</v>
      </c>
      <c r="R29" s="34"/>
      <c r="S29" s="54">
        <v>0</v>
      </c>
      <c r="T29" s="46"/>
      <c r="U29" s="54">
        <v>0</v>
      </c>
      <c r="V29" s="46"/>
    </row>
    <row r="30" spans="1:22" ht="12.75">
      <c r="A30" s="53" t="s">
        <v>16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54">
        <v>2512976.47</v>
      </c>
      <c r="N30" s="34"/>
      <c r="O30" s="54">
        <v>3018700</v>
      </c>
      <c r="P30" s="34"/>
      <c r="Q30" s="54">
        <v>2798390.15</v>
      </c>
      <c r="R30" s="34"/>
      <c r="S30" s="54">
        <f t="shared" si="0"/>
        <v>111.35759460573063</v>
      </c>
      <c r="T30" s="46"/>
      <c r="U30" s="54">
        <f t="shared" si="1"/>
        <v>92.70183025805811</v>
      </c>
      <c r="V30" s="46"/>
    </row>
    <row r="31" spans="1:22" ht="12.75">
      <c r="A31" s="53" t="s">
        <v>38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54">
        <v>2148967.13</v>
      </c>
      <c r="N31" s="34"/>
      <c r="O31" s="54">
        <v>2329691.57</v>
      </c>
      <c r="P31" s="34"/>
      <c r="Q31" s="54">
        <v>2329691.57</v>
      </c>
      <c r="R31" s="34"/>
      <c r="S31" s="54">
        <f t="shared" si="0"/>
        <v>108.40982802747664</v>
      </c>
      <c r="T31" s="46"/>
      <c r="U31" s="54">
        <f t="shared" si="1"/>
        <v>100</v>
      </c>
      <c r="V31" s="46"/>
    </row>
    <row r="32" spans="1:22" ht="12.75">
      <c r="A32" s="53" t="s">
        <v>39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54">
        <v>1785500.04</v>
      </c>
      <c r="N32" s="34"/>
      <c r="O32" s="54">
        <v>2000000</v>
      </c>
      <c r="P32" s="34"/>
      <c r="Q32" s="54">
        <v>1935520.81</v>
      </c>
      <c r="R32" s="34"/>
      <c r="S32" s="54">
        <f t="shared" si="0"/>
        <v>108.40217119233444</v>
      </c>
      <c r="T32" s="46"/>
      <c r="U32" s="54">
        <f t="shared" si="1"/>
        <v>96.77604050000001</v>
      </c>
      <c r="V32" s="46"/>
    </row>
    <row r="33" spans="1:22" ht="12.75">
      <c r="A33" s="34" t="s">
        <v>40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55">
        <v>1710084.83</v>
      </c>
      <c r="N33" s="34"/>
      <c r="O33" s="55">
        <v>1900000</v>
      </c>
      <c r="P33" s="34"/>
      <c r="Q33" s="55">
        <v>1841213.33</v>
      </c>
      <c r="R33" s="34"/>
      <c r="S33" s="54">
        <f t="shared" si="0"/>
        <v>107.66795294008895</v>
      </c>
      <c r="T33" s="46"/>
      <c r="U33" s="54">
        <f t="shared" si="1"/>
        <v>96.90596473684211</v>
      </c>
      <c r="V33" s="46"/>
    </row>
    <row r="34" spans="1:22" ht="12.75">
      <c r="A34" s="53" t="s">
        <v>41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54">
        <v>68859.56</v>
      </c>
      <c r="N34" s="34"/>
      <c r="O34" s="54">
        <v>108000</v>
      </c>
      <c r="P34" s="34"/>
      <c r="Q34" s="54">
        <v>74810.62</v>
      </c>
      <c r="R34" s="34"/>
      <c r="S34" s="54">
        <f t="shared" si="0"/>
        <v>108.64231487973493</v>
      </c>
      <c r="T34" s="46"/>
      <c r="U34" s="54">
        <f t="shared" si="1"/>
        <v>69.26909259259259</v>
      </c>
      <c r="V34" s="46"/>
    </row>
    <row r="35" spans="1:22" ht="12.75">
      <c r="A35" s="34" t="s">
        <v>42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55">
        <v>68859.56</v>
      </c>
      <c r="N35" s="34"/>
      <c r="O35" s="55">
        <v>108000</v>
      </c>
      <c r="P35" s="34"/>
      <c r="Q35" s="55">
        <v>74810.62</v>
      </c>
      <c r="R35" s="34"/>
      <c r="S35" s="54">
        <f t="shared" si="0"/>
        <v>108.64231487973493</v>
      </c>
      <c r="T35" s="46"/>
      <c r="U35" s="54">
        <f t="shared" si="1"/>
        <v>69.26909259259259</v>
      </c>
      <c r="V35" s="46"/>
    </row>
    <row r="36" spans="1:22" ht="12.75">
      <c r="A36" s="53" t="s">
        <v>43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54">
        <v>294607.53</v>
      </c>
      <c r="N36" s="34"/>
      <c r="O36" s="54">
        <v>290000</v>
      </c>
      <c r="P36" s="34"/>
      <c r="Q36" s="54">
        <v>319360.14</v>
      </c>
      <c r="R36" s="34"/>
      <c r="S36" s="54">
        <f t="shared" si="0"/>
        <v>108.4018931898991</v>
      </c>
      <c r="T36" s="46"/>
      <c r="U36" s="54">
        <f t="shared" si="1"/>
        <v>110.12418620689655</v>
      </c>
      <c r="V36" s="46"/>
    </row>
    <row r="37" spans="1:22" ht="12.75">
      <c r="A37" s="34" t="s">
        <v>44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55">
        <v>294607.53</v>
      </c>
      <c r="N37" s="34"/>
      <c r="O37" s="55">
        <v>290000</v>
      </c>
      <c r="P37" s="34"/>
      <c r="Q37" s="55">
        <v>319360.14</v>
      </c>
      <c r="R37" s="34"/>
      <c r="S37" s="54">
        <f t="shared" si="0"/>
        <v>108.4018931898991</v>
      </c>
      <c r="T37" s="46"/>
      <c r="U37" s="54">
        <f t="shared" si="1"/>
        <v>110.12418620689655</v>
      </c>
      <c r="V37" s="46"/>
    </row>
    <row r="38" spans="1:22" ht="12.75">
      <c r="A38" s="53" t="s">
        <v>45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54">
        <v>361104.45</v>
      </c>
      <c r="N38" s="34"/>
      <c r="O38" s="54">
        <v>619100</v>
      </c>
      <c r="P38" s="34"/>
      <c r="Q38" s="54">
        <v>467128.96</v>
      </c>
      <c r="R38" s="34"/>
      <c r="S38" s="54">
        <f t="shared" si="0"/>
        <v>129.36117513921525</v>
      </c>
      <c r="T38" s="46"/>
      <c r="U38" s="54">
        <f t="shared" si="1"/>
        <v>75.45290906154095</v>
      </c>
      <c r="V38" s="46"/>
    </row>
    <row r="39" spans="1:22" ht="12.75">
      <c r="A39" s="53" t="s">
        <v>46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54">
        <v>116865</v>
      </c>
      <c r="N39" s="34"/>
      <c r="O39" s="54">
        <v>216400</v>
      </c>
      <c r="P39" s="34"/>
      <c r="Q39" s="54">
        <f>SUM(Q40:R42)</f>
        <v>183622.7</v>
      </c>
      <c r="R39" s="34"/>
      <c r="S39" s="54">
        <f t="shared" si="0"/>
        <v>157.12377529628205</v>
      </c>
      <c r="T39" s="46"/>
      <c r="U39" s="54">
        <f t="shared" si="1"/>
        <v>84.85337338262478</v>
      </c>
      <c r="V39" s="46"/>
    </row>
    <row r="40" spans="1:22" ht="12.75">
      <c r="A40" s="34" t="s">
        <v>47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55">
        <v>14104</v>
      </c>
      <c r="N40" s="34"/>
      <c r="O40" s="55">
        <v>26000</v>
      </c>
      <c r="P40" s="34"/>
      <c r="Q40" s="55">
        <v>8179.7</v>
      </c>
      <c r="R40" s="34"/>
      <c r="S40" s="54">
        <f t="shared" si="0"/>
        <v>57.99560408394782</v>
      </c>
      <c r="T40" s="46"/>
      <c r="U40" s="54">
        <f t="shared" si="1"/>
        <v>31.460384615384612</v>
      </c>
      <c r="V40" s="46"/>
    </row>
    <row r="41" spans="1:22" ht="12.75">
      <c r="A41" s="34" t="s">
        <v>48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55">
        <v>102386</v>
      </c>
      <c r="N41" s="34"/>
      <c r="O41" s="55">
        <v>190000</v>
      </c>
      <c r="P41" s="34"/>
      <c r="Q41" s="55">
        <v>175043</v>
      </c>
      <c r="R41" s="34"/>
      <c r="S41" s="54">
        <f t="shared" si="0"/>
        <v>170.9638036450296</v>
      </c>
      <c r="T41" s="46"/>
      <c r="U41" s="54">
        <f t="shared" si="1"/>
        <v>92.12789473684211</v>
      </c>
      <c r="V41" s="46"/>
    </row>
    <row r="42" spans="1:22" ht="12.75">
      <c r="A42" s="34" t="s">
        <v>49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55">
        <v>375</v>
      </c>
      <c r="N42" s="34"/>
      <c r="O42" s="55">
        <v>400</v>
      </c>
      <c r="P42" s="34"/>
      <c r="Q42" s="55">
        <v>400</v>
      </c>
      <c r="R42" s="34"/>
      <c r="S42" s="54">
        <f t="shared" si="0"/>
        <v>106.66666666666667</v>
      </c>
      <c r="T42" s="46"/>
      <c r="U42" s="54">
        <f t="shared" si="1"/>
        <v>100</v>
      </c>
      <c r="V42" s="46"/>
    </row>
    <row r="43" spans="1:22" ht="12.75">
      <c r="A43" s="53" t="s">
        <v>50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54">
        <v>93612.25</v>
      </c>
      <c r="N43" s="34"/>
      <c r="O43" s="54">
        <v>128130</v>
      </c>
      <c r="P43" s="34"/>
      <c r="Q43" s="54">
        <f>SUM(Q44:R47)</f>
        <v>89285.97999999998</v>
      </c>
      <c r="R43" s="34"/>
      <c r="S43" s="54">
        <f t="shared" si="0"/>
        <v>95.37852150760182</v>
      </c>
      <c r="T43" s="46"/>
      <c r="U43" s="54">
        <f t="shared" si="1"/>
        <v>69.68389916491063</v>
      </c>
      <c r="V43" s="46"/>
    </row>
    <row r="44" spans="1:22" ht="12.75">
      <c r="A44" s="34" t="s">
        <v>51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55">
        <v>37599.27</v>
      </c>
      <c r="N44" s="34"/>
      <c r="O44" s="55">
        <v>47090</v>
      </c>
      <c r="P44" s="34"/>
      <c r="Q44" s="55">
        <v>37363.81</v>
      </c>
      <c r="R44" s="34"/>
      <c r="S44" s="54">
        <f t="shared" si="0"/>
        <v>99.37376443744785</v>
      </c>
      <c r="T44" s="46"/>
      <c r="U44" s="54">
        <f t="shared" si="1"/>
        <v>79.34552983648332</v>
      </c>
      <c r="V44" s="46"/>
    </row>
    <row r="45" spans="1:22" ht="12.75">
      <c r="A45" s="34" t="s">
        <v>52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55">
        <v>45309.44</v>
      </c>
      <c r="N45" s="34"/>
      <c r="O45" s="55">
        <v>70630</v>
      </c>
      <c r="P45" s="34"/>
      <c r="Q45" s="55">
        <v>41520.27</v>
      </c>
      <c r="R45" s="34"/>
      <c r="S45" s="54">
        <f t="shared" si="0"/>
        <v>91.63712903977624</v>
      </c>
      <c r="T45" s="46"/>
      <c r="U45" s="54">
        <f t="shared" si="1"/>
        <v>58.78560101939685</v>
      </c>
      <c r="V45" s="46"/>
    </row>
    <row r="46" spans="1:22" ht="12.75">
      <c r="A46" s="34" t="s">
        <v>53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55">
        <v>9527.54</v>
      </c>
      <c r="N46" s="34"/>
      <c r="O46" s="55">
        <v>9600</v>
      </c>
      <c r="P46" s="34"/>
      <c r="Q46" s="55">
        <v>9600</v>
      </c>
      <c r="R46" s="34"/>
      <c r="S46" s="54">
        <f t="shared" si="0"/>
        <v>100.76053209957658</v>
      </c>
      <c r="T46" s="46"/>
      <c r="U46" s="54">
        <f t="shared" si="1"/>
        <v>100</v>
      </c>
      <c r="V46" s="46"/>
    </row>
    <row r="47" spans="1:22" ht="12.75">
      <c r="A47" s="34" t="s">
        <v>54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55">
        <v>1176</v>
      </c>
      <c r="N47" s="34"/>
      <c r="O47" s="55">
        <v>810</v>
      </c>
      <c r="P47" s="34"/>
      <c r="Q47" s="55">
        <v>801.9</v>
      </c>
      <c r="R47" s="34"/>
      <c r="S47" s="54">
        <f t="shared" si="0"/>
        <v>68.18877551020408</v>
      </c>
      <c r="T47" s="46"/>
      <c r="U47" s="54">
        <f t="shared" si="1"/>
        <v>99</v>
      </c>
      <c r="V47" s="46"/>
    </row>
    <row r="48" spans="1:22" ht="12.75">
      <c r="A48" s="53" t="s">
        <v>55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54">
        <f>SUM(M49:N56)</f>
        <v>127530.47</v>
      </c>
      <c r="N48" s="34"/>
      <c r="O48" s="54">
        <v>236170</v>
      </c>
      <c r="P48" s="34"/>
      <c r="Q48" s="54">
        <f>SUM(Q49:R56)</f>
        <v>162848.8</v>
      </c>
      <c r="R48" s="34"/>
      <c r="S48" s="54">
        <f t="shared" si="0"/>
        <v>127.69403264960914</v>
      </c>
      <c r="T48" s="46"/>
      <c r="U48" s="54">
        <f t="shared" si="1"/>
        <v>68.95405851716983</v>
      </c>
      <c r="V48" s="46"/>
    </row>
    <row r="49" spans="1:22" ht="12.75">
      <c r="A49" s="34" t="s">
        <v>56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55">
        <v>8306.64</v>
      </c>
      <c r="N49" s="34"/>
      <c r="O49" s="55">
        <v>8100</v>
      </c>
      <c r="P49" s="34"/>
      <c r="Q49" s="55">
        <v>7828.98</v>
      </c>
      <c r="R49" s="34"/>
      <c r="S49" s="54">
        <f t="shared" si="0"/>
        <v>94.24966051255382</v>
      </c>
      <c r="T49" s="46"/>
      <c r="U49" s="54">
        <f t="shared" si="1"/>
        <v>96.65407407407407</v>
      </c>
      <c r="V49" s="46"/>
    </row>
    <row r="50" spans="1:22" ht="12.75">
      <c r="A50" s="34" t="s">
        <v>57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55">
        <v>750</v>
      </c>
      <c r="N50" s="34"/>
      <c r="O50" s="55">
        <v>45000</v>
      </c>
      <c r="P50" s="34"/>
      <c r="Q50" s="55">
        <v>9312.26</v>
      </c>
      <c r="R50" s="34"/>
      <c r="S50" s="54">
        <f t="shared" si="0"/>
        <v>1241.6346666666668</v>
      </c>
      <c r="T50" s="46"/>
      <c r="U50" s="54">
        <f t="shared" si="1"/>
        <v>20.693911111111113</v>
      </c>
      <c r="V50" s="46"/>
    </row>
    <row r="51" spans="1:22" ht="12.75">
      <c r="A51" s="57" t="s">
        <v>58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55">
        <v>0</v>
      </c>
      <c r="N51" s="34"/>
      <c r="O51" s="55">
        <v>0</v>
      </c>
      <c r="P51" s="34"/>
      <c r="Q51" s="55">
        <v>0</v>
      </c>
      <c r="R51" s="34"/>
      <c r="S51" s="54">
        <v>0</v>
      </c>
      <c r="T51" s="46"/>
      <c r="U51" s="54">
        <v>0</v>
      </c>
      <c r="V51" s="46"/>
    </row>
    <row r="52" spans="1:22" ht="12.75">
      <c r="A52" s="34" t="s">
        <v>59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55">
        <v>7962.95</v>
      </c>
      <c r="N52" s="34"/>
      <c r="O52" s="55">
        <v>13570</v>
      </c>
      <c r="P52" s="34"/>
      <c r="Q52" s="55">
        <v>13678.37</v>
      </c>
      <c r="R52" s="34"/>
      <c r="S52" s="54">
        <f t="shared" si="0"/>
        <v>171.77515870374674</v>
      </c>
      <c r="T52" s="46"/>
      <c r="U52" s="54">
        <f t="shared" si="1"/>
        <v>100.79859985261608</v>
      </c>
      <c r="V52" s="46"/>
    </row>
    <row r="53" spans="1:22" ht="12.75">
      <c r="A53" s="34" t="s">
        <v>60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55">
        <v>0</v>
      </c>
      <c r="N53" s="34"/>
      <c r="O53" s="55">
        <v>6500</v>
      </c>
      <c r="P53" s="34"/>
      <c r="Q53" s="55">
        <v>6500</v>
      </c>
      <c r="R53" s="34"/>
      <c r="S53" s="54">
        <v>0</v>
      </c>
      <c r="T53" s="46"/>
      <c r="U53" s="54">
        <f t="shared" si="1"/>
        <v>100</v>
      </c>
      <c r="V53" s="46"/>
    </row>
    <row r="54" spans="1:22" ht="12.75">
      <c r="A54" s="34" t="s">
        <v>61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55">
        <v>88425.92</v>
      </c>
      <c r="N54" s="34"/>
      <c r="O54" s="55">
        <v>114000</v>
      </c>
      <c r="P54" s="34"/>
      <c r="Q54" s="55">
        <v>95390.67</v>
      </c>
      <c r="R54" s="34"/>
      <c r="S54" s="54">
        <f t="shared" si="0"/>
        <v>107.8763670199869</v>
      </c>
      <c r="T54" s="46"/>
      <c r="U54" s="54">
        <f t="shared" si="1"/>
        <v>83.67602631578947</v>
      </c>
      <c r="V54" s="46"/>
    </row>
    <row r="55" spans="1:22" ht="12.75">
      <c r="A55" s="34" t="s">
        <v>62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55">
        <v>12453.43</v>
      </c>
      <c r="N55" s="34"/>
      <c r="O55" s="55">
        <v>16000</v>
      </c>
      <c r="P55" s="34"/>
      <c r="Q55" s="55">
        <v>15850</v>
      </c>
      <c r="R55" s="34"/>
      <c r="S55" s="54">
        <f t="shared" si="0"/>
        <v>127.27417265765335</v>
      </c>
      <c r="T55" s="46"/>
      <c r="U55" s="54">
        <f t="shared" si="1"/>
        <v>99.0625</v>
      </c>
      <c r="V55" s="46"/>
    </row>
    <row r="56" spans="1:22" ht="12.75">
      <c r="A56" s="34" t="s">
        <v>63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55">
        <v>9631.53</v>
      </c>
      <c r="N56" s="34"/>
      <c r="O56" s="55">
        <v>33000</v>
      </c>
      <c r="P56" s="34"/>
      <c r="Q56" s="55">
        <v>14288.52</v>
      </c>
      <c r="R56" s="34"/>
      <c r="S56" s="54">
        <f t="shared" si="0"/>
        <v>148.35150801586042</v>
      </c>
      <c r="T56" s="46"/>
      <c r="U56" s="54">
        <f t="shared" si="1"/>
        <v>43.298545454545454</v>
      </c>
      <c r="V56" s="46"/>
    </row>
    <row r="57" spans="1:22" ht="12.75">
      <c r="A57" s="53" t="s">
        <v>64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54">
        <v>332</v>
      </c>
      <c r="N57" s="34"/>
      <c r="O57" s="54">
        <v>2000</v>
      </c>
      <c r="P57" s="34"/>
      <c r="Q57" s="54">
        <v>236</v>
      </c>
      <c r="R57" s="34"/>
      <c r="S57" s="54">
        <f t="shared" si="0"/>
        <v>71.08433734939759</v>
      </c>
      <c r="T57" s="46"/>
      <c r="U57" s="54">
        <f t="shared" si="1"/>
        <v>11.799999999999999</v>
      </c>
      <c r="V57" s="46"/>
    </row>
    <row r="58" spans="1:22" ht="12.75">
      <c r="A58" s="34" t="s">
        <v>65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55">
        <v>332</v>
      </c>
      <c r="N58" s="34"/>
      <c r="O58" s="55">
        <v>2000</v>
      </c>
      <c r="P58" s="34"/>
      <c r="Q58" s="55">
        <v>236</v>
      </c>
      <c r="R58" s="34"/>
      <c r="S58" s="54">
        <f t="shared" si="0"/>
        <v>71.08433734939759</v>
      </c>
      <c r="T58" s="46"/>
      <c r="U58" s="54">
        <f t="shared" si="1"/>
        <v>11.799999999999999</v>
      </c>
      <c r="V58" s="46"/>
    </row>
    <row r="59" spans="1:22" ht="12.75">
      <c r="A59" s="53" t="s">
        <v>66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54">
        <f>SUM(M60:N64)</f>
        <v>22764.730000000003</v>
      </c>
      <c r="N59" s="34"/>
      <c r="O59" s="54">
        <v>36400</v>
      </c>
      <c r="P59" s="34"/>
      <c r="Q59" s="54">
        <v>31135.48</v>
      </c>
      <c r="R59" s="34"/>
      <c r="S59" s="54">
        <f t="shared" si="0"/>
        <v>136.77069747807244</v>
      </c>
      <c r="T59" s="46"/>
      <c r="U59" s="54">
        <f t="shared" si="1"/>
        <v>85.53703296703297</v>
      </c>
      <c r="V59" s="46"/>
    </row>
    <row r="60" spans="1:22" ht="12.75">
      <c r="A60" s="34" t="s">
        <v>67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55">
        <v>0</v>
      </c>
      <c r="N60" s="34"/>
      <c r="O60" s="55">
        <v>0</v>
      </c>
      <c r="P60" s="34"/>
      <c r="Q60" s="55">
        <v>0</v>
      </c>
      <c r="R60" s="34"/>
      <c r="S60" s="54">
        <v>0</v>
      </c>
      <c r="T60" s="46"/>
      <c r="U60" s="54">
        <v>0</v>
      </c>
      <c r="V60" s="46"/>
    </row>
    <row r="61" spans="1:22" ht="12.75">
      <c r="A61" s="34" t="s">
        <v>68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55">
        <v>4314.63</v>
      </c>
      <c r="N61" s="34"/>
      <c r="O61" s="55">
        <v>8000</v>
      </c>
      <c r="P61" s="34"/>
      <c r="Q61" s="55">
        <v>3041.86</v>
      </c>
      <c r="R61" s="34"/>
      <c r="S61" s="54">
        <f t="shared" si="0"/>
        <v>70.50106266354241</v>
      </c>
      <c r="T61" s="46"/>
      <c r="U61" s="54">
        <f t="shared" si="1"/>
        <v>38.023250000000004</v>
      </c>
      <c r="V61" s="46"/>
    </row>
    <row r="62" spans="1:22" ht="12.75">
      <c r="A62" s="34" t="s">
        <v>69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55">
        <v>8300</v>
      </c>
      <c r="N62" s="34"/>
      <c r="O62" s="55">
        <v>9800</v>
      </c>
      <c r="P62" s="34"/>
      <c r="Q62" s="55">
        <v>6750</v>
      </c>
      <c r="R62" s="34"/>
      <c r="S62" s="54">
        <f t="shared" si="0"/>
        <v>81.32530120481928</v>
      </c>
      <c r="T62" s="46"/>
      <c r="U62" s="54">
        <f t="shared" si="1"/>
        <v>68.87755102040816</v>
      </c>
      <c r="V62" s="46"/>
    </row>
    <row r="63" spans="1:22" ht="12.75">
      <c r="A63" s="34" t="s">
        <v>70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55">
        <v>150</v>
      </c>
      <c r="N63" s="34"/>
      <c r="O63" s="55">
        <v>0</v>
      </c>
      <c r="P63" s="34"/>
      <c r="Q63" s="55">
        <v>0</v>
      </c>
      <c r="R63" s="34"/>
      <c r="S63" s="54">
        <f t="shared" si="0"/>
        <v>0</v>
      </c>
      <c r="T63" s="46"/>
      <c r="U63" s="54">
        <v>0</v>
      </c>
      <c r="V63" s="46"/>
    </row>
    <row r="64" spans="1:22" ht="12.75">
      <c r="A64" s="34" t="s">
        <v>71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55">
        <v>10000.1</v>
      </c>
      <c r="N64" s="34"/>
      <c r="O64" s="55">
        <v>18600</v>
      </c>
      <c r="P64" s="34"/>
      <c r="Q64" s="55">
        <v>21343.62</v>
      </c>
      <c r="R64" s="34"/>
      <c r="S64" s="54">
        <f t="shared" si="0"/>
        <v>213.4340656593434</v>
      </c>
      <c r="T64" s="46"/>
      <c r="U64" s="54">
        <f t="shared" si="1"/>
        <v>114.75064516129032</v>
      </c>
      <c r="V64" s="46"/>
    </row>
    <row r="65" spans="1:22" ht="13.5" customHeight="1">
      <c r="A65" s="53" t="s">
        <v>72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54">
        <v>2904.89</v>
      </c>
      <c r="N65" s="34"/>
      <c r="O65" s="54">
        <v>1600</v>
      </c>
      <c r="P65" s="34"/>
      <c r="Q65" s="54">
        <v>1569.62</v>
      </c>
      <c r="R65" s="34"/>
      <c r="S65" s="54">
        <f t="shared" si="0"/>
        <v>54.03371556237929</v>
      </c>
      <c r="T65" s="46"/>
      <c r="U65" s="54">
        <f t="shared" si="1"/>
        <v>98.10125</v>
      </c>
      <c r="V65" s="46"/>
    </row>
    <row r="66" spans="1:22" ht="12.75">
      <c r="A66" s="53" t="s">
        <v>73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54">
        <v>2904.89</v>
      </c>
      <c r="N66" s="34"/>
      <c r="O66" s="54">
        <v>1600</v>
      </c>
      <c r="P66" s="34"/>
      <c r="Q66" s="54">
        <v>1569.62</v>
      </c>
      <c r="R66" s="34"/>
      <c r="S66" s="54">
        <f t="shared" si="0"/>
        <v>54.03371556237929</v>
      </c>
      <c r="T66" s="46"/>
      <c r="U66" s="54">
        <f t="shared" si="1"/>
        <v>98.10125</v>
      </c>
      <c r="V66" s="46"/>
    </row>
    <row r="67" spans="1:22" ht="12.75">
      <c r="A67" s="34" t="s">
        <v>74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55">
        <v>2904.89</v>
      </c>
      <c r="N67" s="34"/>
      <c r="O67" s="55">
        <v>1600</v>
      </c>
      <c r="P67" s="34"/>
      <c r="Q67" s="55">
        <v>1569.62</v>
      </c>
      <c r="R67" s="34"/>
      <c r="S67" s="54">
        <f t="shared" si="0"/>
        <v>54.03371556237929</v>
      </c>
      <c r="T67" s="46"/>
      <c r="U67" s="54">
        <f t="shared" si="1"/>
        <v>98.10125</v>
      </c>
      <c r="V67" s="46"/>
    </row>
    <row r="68" spans="1:22" ht="12.75">
      <c r="A68" s="53" t="s">
        <v>17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54">
        <v>3287.5</v>
      </c>
      <c r="N68" s="34"/>
      <c r="O68" s="54">
        <v>14000</v>
      </c>
      <c r="P68" s="34"/>
      <c r="Q68" s="54">
        <v>8451.25</v>
      </c>
      <c r="R68" s="34"/>
      <c r="S68" s="54">
        <f t="shared" si="0"/>
        <v>257.0722433460076</v>
      </c>
      <c r="T68" s="46"/>
      <c r="U68" s="54">
        <f t="shared" si="1"/>
        <v>60.36607142857143</v>
      </c>
      <c r="V68" s="46"/>
    </row>
    <row r="69" spans="1:22" ht="12.75">
      <c r="A69" s="53" t="s">
        <v>75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54">
        <v>3287.5</v>
      </c>
      <c r="N69" s="34"/>
      <c r="O69" s="54">
        <v>14000</v>
      </c>
      <c r="P69" s="34"/>
      <c r="Q69" s="54">
        <v>8451.25</v>
      </c>
      <c r="R69" s="34"/>
      <c r="S69" s="54">
        <f t="shared" si="0"/>
        <v>257.0722433460076</v>
      </c>
      <c r="T69" s="46"/>
      <c r="U69" s="54">
        <f t="shared" si="1"/>
        <v>60.36607142857143</v>
      </c>
      <c r="V69" s="46"/>
    </row>
    <row r="70" spans="1:22" ht="12.75">
      <c r="A70" s="34" t="s">
        <v>76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55">
        <v>3287.5</v>
      </c>
      <c r="N70" s="34"/>
      <c r="O70" s="55">
        <v>14000</v>
      </c>
      <c r="P70" s="34"/>
      <c r="Q70" s="55">
        <v>8451.25</v>
      </c>
      <c r="R70" s="34"/>
      <c r="S70" s="54">
        <f t="shared" si="0"/>
        <v>257.0722433460076</v>
      </c>
      <c r="T70" s="46"/>
      <c r="U70" s="54">
        <f t="shared" si="1"/>
        <v>60.36607142857143</v>
      </c>
      <c r="V70" s="46"/>
    </row>
    <row r="71" spans="1:22" ht="12.75">
      <c r="A71" s="53" t="s">
        <v>0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53" t="s">
        <v>0</v>
      </c>
      <c r="N71" s="34"/>
      <c r="O71" s="53" t="s">
        <v>0</v>
      </c>
      <c r="P71" s="34"/>
      <c r="Q71" s="53" t="s">
        <v>0</v>
      </c>
      <c r="R71" s="34"/>
      <c r="S71" s="53" t="s">
        <v>0</v>
      </c>
      <c r="T71" s="34"/>
      <c r="U71" s="53" t="s">
        <v>0</v>
      </c>
      <c r="V71" s="34"/>
    </row>
  </sheetData>
  <sheetProtection/>
  <mergeCells count="356">
    <mergeCell ref="A71:L71"/>
    <mergeCell ref="M71:N71"/>
    <mergeCell ref="O71:P71"/>
    <mergeCell ref="Q71:R71"/>
    <mergeCell ref="S71:T71"/>
    <mergeCell ref="U71:V71"/>
    <mergeCell ref="A70:L70"/>
    <mergeCell ref="M70:N70"/>
    <mergeCell ref="O70:P70"/>
    <mergeCell ref="Q70:R70"/>
    <mergeCell ref="S70:T70"/>
    <mergeCell ref="U70:V70"/>
    <mergeCell ref="A69:L69"/>
    <mergeCell ref="M69:N69"/>
    <mergeCell ref="O69:P69"/>
    <mergeCell ref="Q69:R69"/>
    <mergeCell ref="S69:T69"/>
    <mergeCell ref="U69:V69"/>
    <mergeCell ref="A68:L68"/>
    <mergeCell ref="M68:N68"/>
    <mergeCell ref="O68:P68"/>
    <mergeCell ref="Q68:R68"/>
    <mergeCell ref="S68:T68"/>
    <mergeCell ref="U68:V68"/>
    <mergeCell ref="A67:L67"/>
    <mergeCell ref="M67:N67"/>
    <mergeCell ref="O67:P67"/>
    <mergeCell ref="Q67:R67"/>
    <mergeCell ref="S67:T67"/>
    <mergeCell ref="U67:V67"/>
    <mergeCell ref="A66:L66"/>
    <mergeCell ref="M66:N66"/>
    <mergeCell ref="O66:P66"/>
    <mergeCell ref="Q66:R66"/>
    <mergeCell ref="S66:T66"/>
    <mergeCell ref="U66:V66"/>
    <mergeCell ref="A65:L65"/>
    <mergeCell ref="M65:N65"/>
    <mergeCell ref="O65:P65"/>
    <mergeCell ref="Q65:R65"/>
    <mergeCell ref="S65:T65"/>
    <mergeCell ref="U65:V65"/>
    <mergeCell ref="A64:L64"/>
    <mergeCell ref="M64:N64"/>
    <mergeCell ref="O64:P64"/>
    <mergeCell ref="Q64:R64"/>
    <mergeCell ref="S64:T64"/>
    <mergeCell ref="U64:V64"/>
    <mergeCell ref="A63:L63"/>
    <mergeCell ref="M63:N63"/>
    <mergeCell ref="O63:P63"/>
    <mergeCell ref="Q63:R63"/>
    <mergeCell ref="S63:T63"/>
    <mergeCell ref="U63:V63"/>
    <mergeCell ref="A62:L62"/>
    <mergeCell ref="M62:N62"/>
    <mergeCell ref="O62:P62"/>
    <mergeCell ref="Q62:R62"/>
    <mergeCell ref="S62:T62"/>
    <mergeCell ref="U62:V62"/>
    <mergeCell ref="A61:L61"/>
    <mergeCell ref="M61:N61"/>
    <mergeCell ref="O61:P61"/>
    <mergeCell ref="Q61:R61"/>
    <mergeCell ref="S61:T61"/>
    <mergeCell ref="U61:V61"/>
    <mergeCell ref="A60:L60"/>
    <mergeCell ref="M60:N60"/>
    <mergeCell ref="O60:P60"/>
    <mergeCell ref="Q60:R60"/>
    <mergeCell ref="S60:T60"/>
    <mergeCell ref="U60:V60"/>
    <mergeCell ref="A59:L59"/>
    <mergeCell ref="M59:N59"/>
    <mergeCell ref="O59:P59"/>
    <mergeCell ref="Q59:R59"/>
    <mergeCell ref="S59:T59"/>
    <mergeCell ref="U59:V59"/>
    <mergeCell ref="A58:L58"/>
    <mergeCell ref="M58:N58"/>
    <mergeCell ref="O58:P58"/>
    <mergeCell ref="Q58:R58"/>
    <mergeCell ref="S58:T58"/>
    <mergeCell ref="U58:V58"/>
    <mergeCell ref="A57:L57"/>
    <mergeCell ref="M57:N57"/>
    <mergeCell ref="O57:P57"/>
    <mergeCell ref="Q57:R57"/>
    <mergeCell ref="S57:T57"/>
    <mergeCell ref="U57:V57"/>
    <mergeCell ref="A56:L56"/>
    <mergeCell ref="M56:N56"/>
    <mergeCell ref="O56:P56"/>
    <mergeCell ref="Q56:R56"/>
    <mergeCell ref="S56:T56"/>
    <mergeCell ref="U56:V56"/>
    <mergeCell ref="A55:L55"/>
    <mergeCell ref="M55:N55"/>
    <mergeCell ref="O55:P55"/>
    <mergeCell ref="Q55:R55"/>
    <mergeCell ref="S55:T55"/>
    <mergeCell ref="U55:V55"/>
    <mergeCell ref="A54:L54"/>
    <mergeCell ref="M54:N54"/>
    <mergeCell ref="O54:P54"/>
    <mergeCell ref="Q54:R54"/>
    <mergeCell ref="S54:T54"/>
    <mergeCell ref="U54:V54"/>
    <mergeCell ref="A53:L53"/>
    <mergeCell ref="M53:N53"/>
    <mergeCell ref="O53:P53"/>
    <mergeCell ref="Q53:R53"/>
    <mergeCell ref="S53:T53"/>
    <mergeCell ref="U53:V53"/>
    <mergeCell ref="A52:L52"/>
    <mergeCell ref="M52:N52"/>
    <mergeCell ref="O52:P52"/>
    <mergeCell ref="Q52:R52"/>
    <mergeCell ref="S52:T52"/>
    <mergeCell ref="U52:V52"/>
    <mergeCell ref="A51:L51"/>
    <mergeCell ref="M51:N51"/>
    <mergeCell ref="O51:P51"/>
    <mergeCell ref="Q51:R51"/>
    <mergeCell ref="S51:T51"/>
    <mergeCell ref="U51:V51"/>
    <mergeCell ref="A50:L50"/>
    <mergeCell ref="M50:N50"/>
    <mergeCell ref="O50:P50"/>
    <mergeCell ref="Q50:R50"/>
    <mergeCell ref="S50:T50"/>
    <mergeCell ref="U50:V50"/>
    <mergeCell ref="A49:L49"/>
    <mergeCell ref="M49:N49"/>
    <mergeCell ref="O49:P49"/>
    <mergeCell ref="Q49:R49"/>
    <mergeCell ref="S49:T49"/>
    <mergeCell ref="U49:V49"/>
    <mergeCell ref="A48:L48"/>
    <mergeCell ref="M48:N48"/>
    <mergeCell ref="O48:P48"/>
    <mergeCell ref="Q48:R48"/>
    <mergeCell ref="S48:T48"/>
    <mergeCell ref="U48:V48"/>
    <mergeCell ref="A47:L47"/>
    <mergeCell ref="M47:N47"/>
    <mergeCell ref="O47:P47"/>
    <mergeCell ref="Q47:R47"/>
    <mergeCell ref="S47:T47"/>
    <mergeCell ref="U47:V47"/>
    <mergeCell ref="A46:L46"/>
    <mergeCell ref="M46:N46"/>
    <mergeCell ref="O46:P46"/>
    <mergeCell ref="Q46:R46"/>
    <mergeCell ref="S46:T46"/>
    <mergeCell ref="U46:V46"/>
    <mergeCell ref="A45:L45"/>
    <mergeCell ref="M45:N45"/>
    <mergeCell ref="O45:P45"/>
    <mergeCell ref="Q45:R45"/>
    <mergeCell ref="S45:T45"/>
    <mergeCell ref="U45:V45"/>
    <mergeCell ref="A44:L44"/>
    <mergeCell ref="M44:N44"/>
    <mergeCell ref="O44:P44"/>
    <mergeCell ref="Q44:R44"/>
    <mergeCell ref="S44:T44"/>
    <mergeCell ref="U44:V44"/>
    <mergeCell ref="A43:L43"/>
    <mergeCell ref="M43:N43"/>
    <mergeCell ref="O43:P43"/>
    <mergeCell ref="Q43:R43"/>
    <mergeCell ref="S43:T43"/>
    <mergeCell ref="U43:V43"/>
    <mergeCell ref="A42:L42"/>
    <mergeCell ref="M42:N42"/>
    <mergeCell ref="O42:P42"/>
    <mergeCell ref="Q42:R42"/>
    <mergeCell ref="S42:T42"/>
    <mergeCell ref="U42:V42"/>
    <mergeCell ref="A41:L41"/>
    <mergeCell ref="M41:N41"/>
    <mergeCell ref="O41:P41"/>
    <mergeCell ref="Q41:R41"/>
    <mergeCell ref="S41:T41"/>
    <mergeCell ref="U41:V41"/>
    <mergeCell ref="A40:L40"/>
    <mergeCell ref="M40:N40"/>
    <mergeCell ref="O40:P40"/>
    <mergeCell ref="Q40:R40"/>
    <mergeCell ref="S40:T40"/>
    <mergeCell ref="U40:V40"/>
    <mergeCell ref="A39:L39"/>
    <mergeCell ref="M39:N39"/>
    <mergeCell ref="O39:P39"/>
    <mergeCell ref="Q39:R39"/>
    <mergeCell ref="S39:T39"/>
    <mergeCell ref="U39:V39"/>
    <mergeCell ref="A38:L38"/>
    <mergeCell ref="M38:N38"/>
    <mergeCell ref="O38:P38"/>
    <mergeCell ref="Q38:R38"/>
    <mergeCell ref="S38:T38"/>
    <mergeCell ref="U38:V38"/>
    <mergeCell ref="A37:L37"/>
    <mergeCell ref="M37:N37"/>
    <mergeCell ref="O37:P37"/>
    <mergeCell ref="Q37:R37"/>
    <mergeCell ref="S37:T37"/>
    <mergeCell ref="U37:V37"/>
    <mergeCell ref="A36:L36"/>
    <mergeCell ref="M36:N36"/>
    <mergeCell ref="O36:P36"/>
    <mergeCell ref="Q36:R36"/>
    <mergeCell ref="S36:T36"/>
    <mergeCell ref="U36:V36"/>
    <mergeCell ref="A35:L35"/>
    <mergeCell ref="M35:N35"/>
    <mergeCell ref="O35:P35"/>
    <mergeCell ref="Q35:R35"/>
    <mergeCell ref="S35:T35"/>
    <mergeCell ref="U35:V35"/>
    <mergeCell ref="A34:L34"/>
    <mergeCell ref="M34:N34"/>
    <mergeCell ref="O34:P34"/>
    <mergeCell ref="Q34:R34"/>
    <mergeCell ref="S34:T34"/>
    <mergeCell ref="U34:V34"/>
    <mergeCell ref="A33:L33"/>
    <mergeCell ref="M33:N33"/>
    <mergeCell ref="O33:P33"/>
    <mergeCell ref="Q33:R33"/>
    <mergeCell ref="S33:T33"/>
    <mergeCell ref="U33:V33"/>
    <mergeCell ref="A32:L32"/>
    <mergeCell ref="M32:N32"/>
    <mergeCell ref="O32:P32"/>
    <mergeCell ref="Q32:R32"/>
    <mergeCell ref="S32:T32"/>
    <mergeCell ref="U32:V32"/>
    <mergeCell ref="A31:L31"/>
    <mergeCell ref="M31:N31"/>
    <mergeCell ref="O31:P31"/>
    <mergeCell ref="Q31:R31"/>
    <mergeCell ref="S31:T31"/>
    <mergeCell ref="U31:V31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7:U7"/>
    <mergeCell ref="A8:U8"/>
    <mergeCell ref="A14:L14"/>
    <mergeCell ref="M14:N14"/>
    <mergeCell ref="O14:P14"/>
    <mergeCell ref="Q14:R14"/>
    <mergeCell ref="S14:T14"/>
    <mergeCell ref="U14:V14"/>
    <mergeCell ref="A2:B2"/>
    <mergeCell ref="A3:B3"/>
    <mergeCell ref="A4:B4"/>
    <mergeCell ref="A5:B5"/>
    <mergeCell ref="A6:U6"/>
    <mergeCell ref="A1:E1"/>
  </mergeCells>
  <printOptions/>
  <pageMargins left="0.75" right="0.75" top="1" bottom="1" header="0.5" footer="0.5"/>
  <pageSetup fitToHeight="0" fitToWidth="1" horizontalDpi="300" verticalDpi="300" orientation="landscape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1">
      <selection activeCell="R17" sqref="R17"/>
    </sheetView>
  </sheetViews>
  <sheetFormatPr defaultColWidth="9.140625" defaultRowHeight="12.75"/>
  <cols>
    <col min="4" max="4" width="6.57421875" style="0" customWidth="1"/>
    <col min="5" max="5" width="4.7109375" style="0" customWidth="1"/>
    <col min="6" max="6" width="4.140625" style="0" customWidth="1"/>
    <col min="7" max="7" width="4.8515625" style="0" customWidth="1"/>
    <col min="8" max="8" width="2.140625" style="0" customWidth="1"/>
    <col min="9" max="9" width="2.8515625" style="0" customWidth="1"/>
    <col min="10" max="10" width="1.1484375" style="0" customWidth="1"/>
    <col min="11" max="12" width="8.8515625" style="0" hidden="1" customWidth="1"/>
    <col min="13" max="13" width="4.28125" style="0" customWidth="1"/>
    <col min="14" max="14" width="11.7109375" style="0" bestFit="1" customWidth="1"/>
    <col min="15" max="15" width="4.28125" style="0" customWidth="1"/>
    <col min="16" max="16" width="11.7109375" style="0" bestFit="1" customWidth="1"/>
    <col min="17" max="17" width="4.7109375" style="0" customWidth="1"/>
    <col min="18" max="18" width="11.7109375" style="0" bestFit="1" customWidth="1"/>
    <col min="19" max="19" width="3.421875" style="0" customWidth="1"/>
    <col min="20" max="20" width="7.140625" style="0" customWidth="1"/>
    <col min="21" max="21" width="3.7109375" style="0" customWidth="1"/>
    <col min="22" max="22" width="7.57421875" style="0" customWidth="1"/>
  </cols>
  <sheetData>
    <row r="1" spans="1:5" ht="12.75">
      <c r="A1" s="37" t="s">
        <v>176</v>
      </c>
      <c r="B1" s="37"/>
      <c r="C1" s="37"/>
      <c r="D1" s="37"/>
      <c r="E1" s="37"/>
    </row>
    <row r="2" spans="1:4" ht="12.75">
      <c r="A2" s="34"/>
      <c r="B2" s="34"/>
      <c r="C2" s="1"/>
      <c r="D2" s="2"/>
    </row>
    <row r="3" spans="1:2" ht="12.75">
      <c r="A3" s="34"/>
      <c r="B3" s="34"/>
    </row>
    <row r="4" spans="1:2" ht="12.75">
      <c r="A4" s="34"/>
      <c r="B4" s="34"/>
    </row>
    <row r="5" spans="1:2" ht="12.75">
      <c r="A5" s="34"/>
      <c r="B5" s="34"/>
    </row>
    <row r="6" spans="1:21" s="5" customFormat="1" ht="18">
      <c r="A6" s="58" t="s">
        <v>77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</row>
    <row r="7" spans="1:21" ht="12.75">
      <c r="A7" s="38" t="s">
        <v>178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ht="12.75">
      <c r="A8" s="39" t="s">
        <v>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12" spans="1:22" ht="12.75">
      <c r="A12" s="60" t="s">
        <v>1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60" t="s">
        <v>2</v>
      </c>
      <c r="N12" s="34"/>
      <c r="O12" s="60" t="s">
        <v>3</v>
      </c>
      <c r="P12" s="34"/>
      <c r="Q12" s="60" t="s">
        <v>4</v>
      </c>
      <c r="R12" s="34"/>
      <c r="S12" s="60" t="s">
        <v>5</v>
      </c>
      <c r="T12" s="34"/>
      <c r="U12" s="60" t="s">
        <v>6</v>
      </c>
      <c r="V12" s="34"/>
    </row>
    <row r="13" spans="1:22" ht="12.75">
      <c r="A13" s="60" t="s">
        <v>78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60" t="s">
        <v>8</v>
      </c>
      <c r="N13" s="34"/>
      <c r="O13" s="60" t="s">
        <v>9</v>
      </c>
      <c r="P13" s="34"/>
      <c r="Q13" s="60" t="s">
        <v>10</v>
      </c>
      <c r="R13" s="34"/>
      <c r="S13" s="60" t="s">
        <v>11</v>
      </c>
      <c r="T13" s="34"/>
      <c r="U13" s="60" t="s">
        <v>12</v>
      </c>
      <c r="V13" s="34"/>
    </row>
    <row r="14" spans="1:22" ht="12.75">
      <c r="A14" s="61" t="s">
        <v>79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62">
        <f>SUM(M15+M18+N20)</f>
        <v>2586691.31</v>
      </c>
      <c r="N14" s="46"/>
      <c r="O14" s="62">
        <f>SUM(O15+O18+P20)</f>
        <v>2915600</v>
      </c>
      <c r="P14" s="34"/>
      <c r="Q14" s="62">
        <f>SUM(Q15+Q18+R20)</f>
        <v>2831950.05</v>
      </c>
      <c r="R14" s="46"/>
      <c r="S14" s="62">
        <f>PRODUCT(Q14/M14*100)</f>
        <v>109.48156198816005</v>
      </c>
      <c r="T14" s="46"/>
      <c r="U14" s="62">
        <f>PRODUCT(Q14/O14*100)</f>
        <v>97.1309524626149</v>
      </c>
      <c r="V14" s="46"/>
    </row>
    <row r="15" spans="1:22" ht="12.75">
      <c r="A15" s="63" t="s">
        <v>80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64">
        <f>SUM(M16:N17)</f>
        <v>96124.48</v>
      </c>
      <c r="N15" s="46"/>
      <c r="O15" s="64">
        <v>97600</v>
      </c>
      <c r="P15" s="46"/>
      <c r="Q15" s="64">
        <f>SUM(Q16:R17)</f>
        <v>97586.17</v>
      </c>
      <c r="R15" s="46"/>
      <c r="S15" s="64">
        <f>PRODUCT(Q15/M15*100)</f>
        <v>101.52062201012689</v>
      </c>
      <c r="T15" s="64"/>
      <c r="U15" s="64">
        <f>PRODUCT(Q15/M15*100)</f>
        <v>101.52062201012689</v>
      </c>
      <c r="V15" s="46"/>
    </row>
    <row r="16" spans="1:22" ht="12.75">
      <c r="A16" s="65" t="s">
        <v>81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7">
        <v>13.67</v>
      </c>
      <c r="N16" s="68"/>
      <c r="O16" s="67">
        <v>0</v>
      </c>
      <c r="P16" s="68"/>
      <c r="Q16" s="67">
        <v>3.38</v>
      </c>
      <c r="R16" s="68"/>
      <c r="S16" s="67">
        <f>PRODUCT(Q16/M16*100)</f>
        <v>24.725676664228235</v>
      </c>
      <c r="T16" s="67"/>
      <c r="U16" s="67">
        <f>PRODUCT(Q16/M16*100)</f>
        <v>24.725676664228235</v>
      </c>
      <c r="V16" s="68"/>
    </row>
    <row r="17" spans="1:22" ht="12.75">
      <c r="A17" s="201" t="s">
        <v>186</v>
      </c>
      <c r="B17" s="31"/>
      <c r="C17" s="31"/>
      <c r="D17" s="31"/>
      <c r="E17" s="21"/>
      <c r="F17" s="21"/>
      <c r="G17" s="21"/>
      <c r="H17" s="21"/>
      <c r="I17" s="21"/>
      <c r="J17" s="21"/>
      <c r="K17" s="21"/>
      <c r="L17" s="21"/>
      <c r="M17" s="22"/>
      <c r="N17" s="23">
        <v>96110.81</v>
      </c>
      <c r="O17" s="22"/>
      <c r="P17" s="23">
        <v>97600</v>
      </c>
      <c r="Q17" s="22"/>
      <c r="R17" s="23">
        <v>97582.79</v>
      </c>
      <c r="S17" s="22"/>
      <c r="T17" s="23">
        <f>PRODUCT(R17/N17*100)</f>
        <v>101.53154468264287</v>
      </c>
      <c r="U17" s="67">
        <f>PRODUCT(R17/P17*100)</f>
        <v>99.98236680327868</v>
      </c>
      <c r="V17" s="68"/>
    </row>
    <row r="18" spans="1:22" ht="12.75">
      <c r="A18" s="69" t="s">
        <v>182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64">
        <v>169950</v>
      </c>
      <c r="N18" s="46"/>
      <c r="O18" s="64">
        <v>150000</v>
      </c>
      <c r="P18" s="34"/>
      <c r="Q18" s="64">
        <v>150490</v>
      </c>
      <c r="R18" s="46"/>
      <c r="S18" s="64">
        <f>PRODUCT(Q18/M18*100)</f>
        <v>88.54957340394233</v>
      </c>
      <c r="T18" s="46"/>
      <c r="U18" s="64">
        <v>0</v>
      </c>
      <c r="V18" s="46"/>
    </row>
    <row r="19" spans="1:22" ht="12.75">
      <c r="A19" s="202" t="s">
        <v>183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67">
        <v>169950</v>
      </c>
      <c r="N19" s="71"/>
      <c r="O19" s="67">
        <v>150000</v>
      </c>
      <c r="P19" s="57"/>
      <c r="Q19" s="67">
        <v>150490</v>
      </c>
      <c r="R19" s="71"/>
      <c r="S19" s="67">
        <f>PRODUCT(Q19/M19*100)</f>
        <v>88.54957340394233</v>
      </c>
      <c r="T19" s="71"/>
      <c r="U19" s="67">
        <v>0</v>
      </c>
      <c r="V19" s="71"/>
    </row>
    <row r="20" spans="1:22" ht="12.75">
      <c r="A20" s="10" t="s">
        <v>184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/>
      <c r="N20" s="16">
        <v>2320616.83</v>
      </c>
      <c r="O20" s="15"/>
      <c r="P20" s="16">
        <v>2668000</v>
      </c>
      <c r="Q20" s="12"/>
      <c r="R20" s="16">
        <v>2583873.88</v>
      </c>
      <c r="S20" s="12"/>
      <c r="T20" s="16">
        <f>PRODUCT(R20/N20*100)</f>
        <v>111.34427048001716</v>
      </c>
      <c r="U20" s="12"/>
      <c r="V20" s="16">
        <f>PRODUCT(R20/P20*100)</f>
        <v>96.84684707646176</v>
      </c>
    </row>
    <row r="21" spans="1:22" ht="12.75">
      <c r="A21" s="203" t="s">
        <v>185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3"/>
      <c r="N21" s="14">
        <v>2320616.83</v>
      </c>
      <c r="O21" s="13"/>
      <c r="P21" s="14">
        <v>2668000</v>
      </c>
      <c r="Q21" s="13"/>
      <c r="R21" s="14">
        <v>2583873.88</v>
      </c>
      <c r="S21" s="13"/>
      <c r="T21" s="14">
        <f>PRODUCT(R21/P21*100)</f>
        <v>96.84684707646176</v>
      </c>
      <c r="U21" s="13"/>
      <c r="V21" s="14">
        <f>PRODUCT(R21/P21*100)</f>
        <v>96.84684707646176</v>
      </c>
    </row>
    <row r="22" spans="1:22" ht="12.75">
      <c r="A22" s="61" t="s">
        <v>82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62">
        <f>SUM(M23+M26+M28)</f>
        <v>2516263.97</v>
      </c>
      <c r="N22" s="46"/>
      <c r="O22" s="62">
        <f>SUM(O23+O26+O28)</f>
        <v>3032700</v>
      </c>
      <c r="P22" s="46"/>
      <c r="Q22" s="62">
        <f>SUM(Q23+Q26+Q28)</f>
        <v>2806841.4</v>
      </c>
      <c r="R22" s="46"/>
      <c r="S22" s="62">
        <f>PRODUCT(Q22/M22*100)</f>
        <v>111.54797085935304</v>
      </c>
      <c r="T22" s="46"/>
      <c r="U22" s="62">
        <f>PRODUCT(Q22/O22*100)</f>
        <v>92.5525571273123</v>
      </c>
      <c r="V22" s="46"/>
    </row>
    <row r="23" spans="1:22" ht="12.75">
      <c r="A23" s="63" t="s">
        <v>80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64">
        <f>SUM(M24:N25)</f>
        <v>96110.81</v>
      </c>
      <c r="N23" s="46"/>
      <c r="O23" s="64">
        <v>97600</v>
      </c>
      <c r="P23" s="46"/>
      <c r="Q23" s="64">
        <v>97582.8</v>
      </c>
      <c r="R23" s="46"/>
      <c r="S23" s="72">
        <f>PRODUCT(Q23/M23*100)</f>
        <v>101.53155508729976</v>
      </c>
      <c r="T23" s="73"/>
      <c r="U23" s="72">
        <f>PRODUCT(Q23/O23*100)</f>
        <v>99.98237704918033</v>
      </c>
      <c r="V23" s="73"/>
    </row>
    <row r="24" spans="1:22" ht="12.75">
      <c r="A24" s="74" t="s">
        <v>81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6">
        <v>0</v>
      </c>
      <c r="N24" s="77"/>
      <c r="O24" s="78">
        <v>0</v>
      </c>
      <c r="P24" s="79"/>
      <c r="Q24" s="78">
        <v>0</v>
      </c>
      <c r="R24" s="79"/>
      <c r="S24" s="78">
        <v>0</v>
      </c>
      <c r="T24" s="79"/>
      <c r="U24" s="78">
        <v>0</v>
      </c>
      <c r="V24" s="79"/>
    </row>
    <row r="25" spans="1:22" s="28" customFormat="1" ht="12.75">
      <c r="A25" s="203" t="s">
        <v>186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2"/>
      <c r="N25" s="30">
        <v>96110.81</v>
      </c>
      <c r="O25" s="29"/>
      <c r="P25" s="30">
        <v>97600</v>
      </c>
      <c r="Q25" s="29"/>
      <c r="R25" s="30">
        <v>97582.8</v>
      </c>
      <c r="S25" s="29"/>
      <c r="T25" s="30">
        <f>PRODUCT(R25/N25*100)</f>
        <v>101.53155508729976</v>
      </c>
      <c r="U25" s="32"/>
      <c r="V25" s="204">
        <f>PRODUCT(R25/P25*100)</f>
        <v>99.98237704918033</v>
      </c>
    </row>
    <row r="26" spans="1:22" ht="12.75">
      <c r="A26" s="69" t="s">
        <v>182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64">
        <v>99536.33</v>
      </c>
      <c r="N26" s="46"/>
      <c r="O26" s="64">
        <v>267100</v>
      </c>
      <c r="P26" s="46"/>
      <c r="Q26" s="64">
        <v>125384.72</v>
      </c>
      <c r="R26" s="46"/>
      <c r="S26" s="64">
        <f>PRODUCT(Q26/M26*100)</f>
        <v>125.9687995327937</v>
      </c>
      <c r="T26" s="46"/>
      <c r="U26" s="64">
        <f>PRODUCT(Q26/O26*100)</f>
        <v>46.94298764507675</v>
      </c>
      <c r="V26" s="46"/>
    </row>
    <row r="27" spans="1:22" ht="12.75">
      <c r="A27" s="70" t="s">
        <v>183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67">
        <v>99536.33</v>
      </c>
      <c r="N27" s="71"/>
      <c r="O27" s="67">
        <v>267100</v>
      </c>
      <c r="P27" s="71"/>
      <c r="Q27" s="67">
        <v>125384.72</v>
      </c>
      <c r="R27" s="71"/>
      <c r="S27" s="80">
        <f>PRODUCT(Q27/M27*100)</f>
        <v>125.9687995327937</v>
      </c>
      <c r="T27" s="79"/>
      <c r="U27" s="80">
        <f>PRODUCT(Q27/O27*100)</f>
        <v>46.94298764507675</v>
      </c>
      <c r="V27" s="79"/>
    </row>
    <row r="28" spans="1:22" ht="12.75">
      <c r="A28" s="69" t="s">
        <v>184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64">
        <v>2320616.83</v>
      </c>
      <c r="N28" s="46"/>
      <c r="O28" s="64">
        <v>2668000</v>
      </c>
      <c r="P28" s="46"/>
      <c r="Q28" s="64">
        <v>2583873.88</v>
      </c>
      <c r="R28" s="46"/>
      <c r="S28" s="64">
        <f>PRODUCT(Q28/M28*100)</f>
        <v>111.34427048001716</v>
      </c>
      <c r="T28" s="46"/>
      <c r="U28" s="64">
        <f>PRODUCT(Q28/O28*100)</f>
        <v>96.84684707646176</v>
      </c>
      <c r="V28" s="46"/>
    </row>
    <row r="29" spans="1:22" ht="12.75">
      <c r="A29" s="205" t="s">
        <v>185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76">
        <v>2320616.83</v>
      </c>
      <c r="N29" s="77"/>
      <c r="O29" s="76">
        <v>2668000</v>
      </c>
      <c r="P29" s="77"/>
      <c r="Q29" s="76">
        <v>2583873.88</v>
      </c>
      <c r="R29" s="77"/>
      <c r="S29" s="80">
        <f>PRODUCT(Q29/M29*100)</f>
        <v>111.34427048001716</v>
      </c>
      <c r="T29" s="79"/>
      <c r="U29" s="80">
        <f>PRODUCT(Q29/O29*100)</f>
        <v>96.84684707646176</v>
      </c>
      <c r="V29" s="79"/>
    </row>
  </sheetData>
  <sheetProtection/>
  <mergeCells count="93"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U17:V17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4:V14"/>
    <mergeCell ref="A13:L13"/>
    <mergeCell ref="M13:N13"/>
    <mergeCell ref="O13:P13"/>
    <mergeCell ref="Q13:R13"/>
    <mergeCell ref="S13:T13"/>
    <mergeCell ref="U13:V13"/>
    <mergeCell ref="A7:U7"/>
    <mergeCell ref="A8:U8"/>
    <mergeCell ref="A12:L12"/>
    <mergeCell ref="M12:N12"/>
    <mergeCell ref="O12:P12"/>
    <mergeCell ref="Q12:R12"/>
    <mergeCell ref="S12:T12"/>
    <mergeCell ref="U12:V12"/>
    <mergeCell ref="A2:B2"/>
    <mergeCell ref="A3:B3"/>
    <mergeCell ref="A4:B4"/>
    <mergeCell ref="A5:B5"/>
    <mergeCell ref="A6:U6"/>
    <mergeCell ref="A1:E1"/>
  </mergeCells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A13" sqref="A13:F13"/>
    </sheetView>
  </sheetViews>
  <sheetFormatPr defaultColWidth="9.140625" defaultRowHeight="12.75"/>
  <cols>
    <col min="6" max="6" width="2.7109375" style="0" customWidth="1"/>
    <col min="12" max="12" width="6.57421875" style="0" customWidth="1"/>
    <col min="14" max="14" width="1.7109375" style="0" customWidth="1"/>
    <col min="16" max="16" width="3.421875" style="0" customWidth="1"/>
  </cols>
  <sheetData>
    <row r="1" spans="1:5" ht="12.75">
      <c r="A1" s="37" t="s">
        <v>176</v>
      </c>
      <c r="B1" s="37"/>
      <c r="C1" s="37"/>
      <c r="D1" s="37"/>
      <c r="E1" s="37"/>
    </row>
    <row r="2" spans="1:4" ht="12.75">
      <c r="A2" s="34"/>
      <c r="B2" s="34"/>
      <c r="C2" s="1"/>
      <c r="D2" s="2"/>
    </row>
    <row r="3" spans="1:2" ht="12.75">
      <c r="A3" s="34"/>
      <c r="B3" s="34"/>
    </row>
    <row r="4" spans="1:2" ht="12.75">
      <c r="A4" s="34"/>
      <c r="B4" s="34"/>
    </row>
    <row r="5" spans="1:2" ht="12.75">
      <c r="A5" s="34"/>
      <c r="B5" s="34"/>
    </row>
    <row r="6" spans="1:16" s="6" customFormat="1" ht="18">
      <c r="A6" s="82" t="s">
        <v>83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</row>
    <row r="7" spans="1:16" ht="12.75">
      <c r="A7" s="38" t="s">
        <v>178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ht="12.75">
      <c r="A8" s="39" t="s">
        <v>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ht="12.75">
      <c r="A9" s="84" t="s">
        <v>84</v>
      </c>
      <c r="B9" s="34"/>
      <c r="C9" s="34"/>
      <c r="D9" s="34"/>
      <c r="E9" s="34"/>
      <c r="F9" s="34"/>
      <c r="G9" s="84" t="s">
        <v>85</v>
      </c>
      <c r="H9" s="34"/>
      <c r="I9" s="84" t="s">
        <v>86</v>
      </c>
      <c r="J9" s="34"/>
      <c r="K9" s="84" t="s">
        <v>87</v>
      </c>
      <c r="L9" s="34"/>
      <c r="M9" s="84" t="s">
        <v>88</v>
      </c>
      <c r="N9" s="34"/>
      <c r="O9" s="84" t="s">
        <v>89</v>
      </c>
      <c r="P9" s="34"/>
    </row>
    <row r="10" spans="1:16" ht="12.75">
      <c r="A10" s="84" t="s">
        <v>0</v>
      </c>
      <c r="B10" s="34"/>
      <c r="C10" s="34"/>
      <c r="D10" s="34"/>
      <c r="E10" s="34"/>
      <c r="F10" s="34"/>
      <c r="G10" s="84" t="s">
        <v>8</v>
      </c>
      <c r="H10" s="34"/>
      <c r="I10" s="84" t="s">
        <v>9</v>
      </c>
      <c r="J10" s="34"/>
      <c r="K10" s="84" t="s">
        <v>10</v>
      </c>
      <c r="L10" s="34"/>
      <c r="M10" s="84" t="s">
        <v>11</v>
      </c>
      <c r="N10" s="34"/>
      <c r="O10" s="84" t="s">
        <v>12</v>
      </c>
      <c r="P10" s="34"/>
    </row>
    <row r="11" spans="1:16" ht="12.75">
      <c r="A11" s="97" t="s">
        <v>90</v>
      </c>
      <c r="B11" s="34"/>
      <c r="C11" s="34"/>
      <c r="D11" s="34"/>
      <c r="E11" s="34"/>
      <c r="F11" s="34"/>
      <c r="G11" s="85">
        <f>SUM(G12)</f>
        <v>2516263.97</v>
      </c>
      <c r="H11" s="34"/>
      <c r="I11" s="85">
        <f>SUM(I12)</f>
        <v>3032700</v>
      </c>
      <c r="J11" s="34"/>
      <c r="K11" s="85">
        <f>SUM(K12)</f>
        <v>2806841.4</v>
      </c>
      <c r="L11" s="34"/>
      <c r="M11" s="85">
        <f>PRODUCT(K11/G11*100)</f>
        <v>111.54797085935304</v>
      </c>
      <c r="N11" s="46"/>
      <c r="O11" s="85">
        <f>PRODUCT(K11/I11*100)</f>
        <v>92.5525571273123</v>
      </c>
      <c r="P11" s="46"/>
    </row>
    <row r="12" spans="1:16" ht="12.75">
      <c r="A12" s="88" t="s">
        <v>91</v>
      </c>
      <c r="B12" s="89"/>
      <c r="C12" s="89"/>
      <c r="D12" s="89"/>
      <c r="E12" s="89"/>
      <c r="F12" s="89"/>
      <c r="G12" s="90">
        <f>SUM(G13)</f>
        <v>2516263.97</v>
      </c>
      <c r="H12" s="89"/>
      <c r="I12" s="90">
        <f>SUM(I13)</f>
        <v>3032700</v>
      </c>
      <c r="J12" s="89"/>
      <c r="K12" s="90">
        <f>SUM(K13)</f>
        <v>2806841.4</v>
      </c>
      <c r="L12" s="89"/>
      <c r="M12" s="91">
        <f>PRODUCT(K12/G12*100)</f>
        <v>111.54797085935304</v>
      </c>
      <c r="N12" s="92"/>
      <c r="O12" s="91">
        <f>PRODUCT(K12/I12*100)</f>
        <v>92.5525571273123</v>
      </c>
      <c r="P12" s="92"/>
    </row>
    <row r="13" spans="1:16" ht="26.25" customHeight="1">
      <c r="A13" s="93" t="s">
        <v>92</v>
      </c>
      <c r="B13" s="94"/>
      <c r="C13" s="94"/>
      <c r="D13" s="94"/>
      <c r="E13" s="94"/>
      <c r="F13" s="94"/>
      <c r="G13" s="95">
        <v>2516263.97</v>
      </c>
      <c r="H13" s="96"/>
      <c r="I13" s="95">
        <v>3032700</v>
      </c>
      <c r="J13" s="96"/>
      <c r="K13" s="95">
        <v>2806841.4</v>
      </c>
      <c r="L13" s="96"/>
      <c r="M13" s="86">
        <f>PRODUCT(K13/G13*100)</f>
        <v>111.54797085935304</v>
      </c>
      <c r="N13" s="87"/>
      <c r="O13" s="86">
        <f>PRODUCT(K13/I13*100)</f>
        <v>92.5525571273123</v>
      </c>
      <c r="P13" s="87"/>
    </row>
  </sheetData>
  <sheetProtection/>
  <mergeCells count="38">
    <mergeCell ref="A1:E1"/>
    <mergeCell ref="A13:F13"/>
    <mergeCell ref="G13:H13"/>
    <mergeCell ref="I13:J13"/>
    <mergeCell ref="K13:L13"/>
    <mergeCell ref="M13:N13"/>
    <mergeCell ref="A11:F11"/>
    <mergeCell ref="G11:H11"/>
    <mergeCell ref="I11:J11"/>
    <mergeCell ref="K11:L11"/>
    <mergeCell ref="O13:P13"/>
    <mergeCell ref="A12:F12"/>
    <mergeCell ref="G12:H12"/>
    <mergeCell ref="I12:J12"/>
    <mergeCell ref="K12:L12"/>
    <mergeCell ref="M12:N12"/>
    <mergeCell ref="O12:P12"/>
    <mergeCell ref="M11:N11"/>
    <mergeCell ref="O11:P11"/>
    <mergeCell ref="A10:F10"/>
    <mergeCell ref="G10:H10"/>
    <mergeCell ref="I10:J10"/>
    <mergeCell ref="K10:L10"/>
    <mergeCell ref="M10:N10"/>
    <mergeCell ref="O10:P10"/>
    <mergeCell ref="A8:P8"/>
    <mergeCell ref="A9:F9"/>
    <mergeCell ref="G9:H9"/>
    <mergeCell ref="I9:J9"/>
    <mergeCell ref="K9:L9"/>
    <mergeCell ref="M9:N9"/>
    <mergeCell ref="O9:P9"/>
    <mergeCell ref="A2:B2"/>
    <mergeCell ref="A3:B3"/>
    <mergeCell ref="A4:B4"/>
    <mergeCell ref="A5:B5"/>
    <mergeCell ref="A6:P6"/>
    <mergeCell ref="A7:P7"/>
  </mergeCells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7"/>
  <sheetViews>
    <sheetView zoomScalePageLayoutView="0" workbookViewId="0" topLeftCell="A4">
      <selection activeCell="O16" sqref="O16:P16"/>
    </sheetView>
  </sheetViews>
  <sheetFormatPr defaultColWidth="9.140625" defaultRowHeight="12.75"/>
  <cols>
    <col min="2" max="2" width="6.8515625" style="0" customWidth="1"/>
    <col min="3" max="3" width="6.57421875" style="0" customWidth="1"/>
    <col min="6" max="6" width="6.28125" style="0" customWidth="1"/>
    <col min="7" max="7" width="4.57421875" style="0" customWidth="1"/>
    <col min="8" max="8" width="8.8515625" style="0" hidden="1" customWidth="1"/>
    <col min="9" max="9" width="3.28125" style="0" customWidth="1"/>
    <col min="10" max="10" width="2.00390625" style="0" customWidth="1"/>
    <col min="11" max="11" width="2.57421875" style="0" customWidth="1"/>
    <col min="12" max="12" width="2.7109375" style="0" customWidth="1"/>
    <col min="13" max="13" width="5.57421875" style="0" customWidth="1"/>
    <col min="14" max="14" width="8.421875" style="0" customWidth="1"/>
    <col min="15" max="15" width="6.00390625" style="0" customWidth="1"/>
    <col min="16" max="16" width="8.7109375" style="0" customWidth="1"/>
    <col min="17" max="17" width="3.7109375" style="0" customWidth="1"/>
    <col min="19" max="19" width="3.7109375" style="0" customWidth="1"/>
    <col min="20" max="20" width="6.140625" style="0" customWidth="1"/>
    <col min="21" max="21" width="3.28125" style="0" customWidth="1"/>
    <col min="22" max="22" width="7.00390625" style="0" customWidth="1"/>
  </cols>
  <sheetData>
    <row r="1" spans="1:5" ht="12.75">
      <c r="A1" s="37" t="s">
        <v>176</v>
      </c>
      <c r="B1" s="37"/>
      <c r="C1" s="37"/>
      <c r="D1" s="37"/>
      <c r="E1" s="37"/>
    </row>
    <row r="2" spans="1:4" ht="12.75">
      <c r="A2" s="34"/>
      <c r="B2" s="34"/>
      <c r="C2" s="1"/>
      <c r="D2" s="2"/>
    </row>
    <row r="3" spans="1:2" ht="12.75">
      <c r="A3" s="34"/>
      <c r="B3" s="34"/>
    </row>
    <row r="4" spans="1:2" ht="12.75">
      <c r="A4" s="34"/>
      <c r="B4" s="34"/>
    </row>
    <row r="5" spans="1:2" ht="12.75">
      <c r="A5" s="34"/>
      <c r="B5" s="34"/>
    </row>
    <row r="6" spans="1:22" s="7" customFormat="1" ht="18">
      <c r="A6" s="98" t="s">
        <v>93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</row>
    <row r="7" spans="1:22" ht="12.75">
      <c r="A7" s="38" t="s">
        <v>178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</row>
    <row r="8" spans="1:22" ht="12.75">
      <c r="A8" s="39" t="s">
        <v>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</row>
    <row r="9" spans="1:22" ht="12.75">
      <c r="A9" s="100" t="s">
        <v>94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100" t="s">
        <v>85</v>
      </c>
      <c r="N9" s="34"/>
      <c r="O9" s="100" t="s">
        <v>86</v>
      </c>
      <c r="P9" s="34"/>
      <c r="Q9" s="100" t="s">
        <v>87</v>
      </c>
      <c r="R9" s="34"/>
      <c r="S9" s="100" t="s">
        <v>88</v>
      </c>
      <c r="T9" s="34"/>
      <c r="U9" s="100" t="s">
        <v>89</v>
      </c>
      <c r="V9" s="34"/>
    </row>
    <row r="10" spans="1:22" ht="12.75">
      <c r="A10" s="102" t="s">
        <v>95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102" t="s">
        <v>8</v>
      </c>
      <c r="N10" s="34"/>
      <c r="O10" s="102" t="s">
        <v>9</v>
      </c>
      <c r="P10" s="34"/>
      <c r="Q10" s="102" t="s">
        <v>10</v>
      </c>
      <c r="R10" s="34"/>
      <c r="S10" s="102" t="s">
        <v>11</v>
      </c>
      <c r="T10" s="34"/>
      <c r="U10" s="102" t="s">
        <v>12</v>
      </c>
      <c r="V10" s="34"/>
    </row>
    <row r="11" spans="1:22" ht="12.75">
      <c r="A11" s="104" t="s">
        <v>21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105">
        <v>0</v>
      </c>
      <c r="N11" s="34"/>
      <c r="O11" s="105">
        <v>0</v>
      </c>
      <c r="P11" s="34"/>
      <c r="Q11" s="105">
        <v>0</v>
      </c>
      <c r="R11" s="34"/>
      <c r="S11" s="101">
        <v>0</v>
      </c>
      <c r="T11" s="34"/>
      <c r="U11" s="101">
        <v>0</v>
      </c>
      <c r="V11" s="34"/>
    </row>
    <row r="12" spans="1:22" ht="12.75">
      <c r="A12" s="104" t="s">
        <v>22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105">
        <v>0</v>
      </c>
      <c r="N12" s="34"/>
      <c r="O12" s="105">
        <v>0</v>
      </c>
      <c r="P12" s="34"/>
      <c r="Q12" s="105">
        <v>0</v>
      </c>
      <c r="R12" s="34"/>
      <c r="S12" s="101">
        <v>0</v>
      </c>
      <c r="T12" s="34"/>
      <c r="U12" s="101">
        <v>0</v>
      </c>
      <c r="V12" s="34"/>
    </row>
    <row r="13" spans="1:22" ht="12.75">
      <c r="A13" s="106" t="s">
        <v>96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107">
        <v>0</v>
      </c>
      <c r="N13" s="34"/>
      <c r="O13" s="107">
        <v>0</v>
      </c>
      <c r="P13" s="34"/>
      <c r="Q13" s="107">
        <v>0</v>
      </c>
      <c r="R13" s="34"/>
      <c r="S13" s="103">
        <v>0</v>
      </c>
      <c r="T13" s="34"/>
      <c r="U13" s="103">
        <v>0</v>
      </c>
      <c r="V13" s="34"/>
    </row>
    <row r="14" spans="1:22" ht="12.75">
      <c r="A14" s="104" t="s">
        <v>97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105">
        <v>0</v>
      </c>
      <c r="N14" s="34"/>
      <c r="O14" s="105">
        <v>0</v>
      </c>
      <c r="P14" s="34"/>
      <c r="Q14" s="105">
        <v>0</v>
      </c>
      <c r="R14" s="34"/>
      <c r="S14" s="101">
        <v>0</v>
      </c>
      <c r="T14" s="34"/>
      <c r="U14" s="101">
        <v>0</v>
      </c>
      <c r="V14" s="34"/>
    </row>
    <row r="15" spans="1:22" ht="12.75">
      <c r="A15" s="104" t="s">
        <v>98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105">
        <v>0</v>
      </c>
      <c r="N15" s="34"/>
      <c r="O15" s="105">
        <v>0</v>
      </c>
      <c r="P15" s="34"/>
      <c r="Q15" s="105">
        <v>0</v>
      </c>
      <c r="R15" s="34"/>
      <c r="S15" s="101">
        <v>0</v>
      </c>
      <c r="T15" s="34"/>
      <c r="U15" s="101">
        <v>0</v>
      </c>
      <c r="V15" s="34"/>
    </row>
    <row r="16" spans="1:22" ht="12.75">
      <c r="A16" s="104" t="s">
        <v>99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105">
        <v>0</v>
      </c>
      <c r="N16" s="34"/>
      <c r="O16" s="105">
        <v>0</v>
      </c>
      <c r="P16" s="34"/>
      <c r="Q16" s="105">
        <v>0</v>
      </c>
      <c r="R16" s="34"/>
      <c r="S16" s="101">
        <v>0</v>
      </c>
      <c r="T16" s="34"/>
      <c r="U16" s="101">
        <v>0</v>
      </c>
      <c r="V16" s="34"/>
    </row>
    <row r="17" spans="1:22" ht="12.75">
      <c r="A17" s="106" t="s">
        <v>100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107">
        <v>0</v>
      </c>
      <c r="N17" s="34"/>
      <c r="O17" s="107">
        <v>0</v>
      </c>
      <c r="P17" s="34"/>
      <c r="Q17" s="107">
        <v>0</v>
      </c>
      <c r="R17" s="34"/>
      <c r="S17" s="103">
        <v>0</v>
      </c>
      <c r="T17" s="34"/>
      <c r="U17" s="103">
        <v>0</v>
      </c>
      <c r="V17" s="34"/>
    </row>
  </sheetData>
  <sheetProtection/>
  <mergeCells count="62"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4:V14"/>
    <mergeCell ref="A1:E1"/>
    <mergeCell ref="A13:L13"/>
    <mergeCell ref="M13:N13"/>
    <mergeCell ref="O13:P13"/>
    <mergeCell ref="Q13:R13"/>
    <mergeCell ref="S13:T13"/>
    <mergeCell ref="A11:L11"/>
    <mergeCell ref="M11:N11"/>
    <mergeCell ref="O11:P11"/>
    <mergeCell ref="Q11:R11"/>
    <mergeCell ref="U13:V13"/>
    <mergeCell ref="A12:L12"/>
    <mergeCell ref="M12:N12"/>
    <mergeCell ref="O12:P12"/>
    <mergeCell ref="Q12:R12"/>
    <mergeCell ref="S12:T12"/>
    <mergeCell ref="U12:V12"/>
    <mergeCell ref="S11:T11"/>
    <mergeCell ref="U11:V11"/>
    <mergeCell ref="A10:L10"/>
    <mergeCell ref="M10:N10"/>
    <mergeCell ref="O10:P10"/>
    <mergeCell ref="Q10:R10"/>
    <mergeCell ref="S10:T10"/>
    <mergeCell ref="U10:V10"/>
    <mergeCell ref="A8:V8"/>
    <mergeCell ref="A9:L9"/>
    <mergeCell ref="M9:N9"/>
    <mergeCell ref="O9:P9"/>
    <mergeCell ref="Q9:R9"/>
    <mergeCell ref="S9:T9"/>
    <mergeCell ref="U9:V9"/>
    <mergeCell ref="A2:B2"/>
    <mergeCell ref="A3:B3"/>
    <mergeCell ref="A4:B4"/>
    <mergeCell ref="A5:B5"/>
    <mergeCell ref="A6:V6"/>
    <mergeCell ref="A7:V7"/>
  </mergeCells>
  <printOptions/>
  <pageMargins left="0.75" right="0.7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1">
      <selection activeCell="A17" sqref="A17:L17"/>
    </sheetView>
  </sheetViews>
  <sheetFormatPr defaultColWidth="9.140625" defaultRowHeight="12.75"/>
  <cols>
    <col min="3" max="3" width="5.7109375" style="0" customWidth="1"/>
    <col min="4" max="4" width="7.28125" style="0" customWidth="1"/>
    <col min="5" max="5" width="3.7109375" style="0" customWidth="1"/>
    <col min="6" max="6" width="8.8515625" style="0" hidden="1" customWidth="1"/>
    <col min="7" max="7" width="4.140625" style="0" customWidth="1"/>
    <col min="8" max="8" width="4.421875" style="0" customWidth="1"/>
    <col min="9" max="9" width="3.28125" style="0" customWidth="1"/>
    <col min="10" max="10" width="4.28125" style="0" customWidth="1"/>
    <col min="11" max="11" width="3.140625" style="0" customWidth="1"/>
    <col min="12" max="12" width="2.7109375" style="0" customWidth="1"/>
    <col min="13" max="13" width="6.57421875" style="0" customWidth="1"/>
    <col min="14" max="14" width="6.8515625" style="0" customWidth="1"/>
    <col min="16" max="16" width="7.8515625" style="0" customWidth="1"/>
    <col min="18" max="18" width="5.7109375" style="0" customWidth="1"/>
    <col min="19" max="19" width="4.421875" style="0" customWidth="1"/>
    <col min="20" max="20" width="6.00390625" style="0" customWidth="1"/>
    <col min="21" max="21" width="4.421875" style="0" customWidth="1"/>
    <col min="22" max="22" width="5.7109375" style="0" customWidth="1"/>
  </cols>
  <sheetData>
    <row r="1" spans="1:5" ht="12.75">
      <c r="A1" s="37" t="s">
        <v>176</v>
      </c>
      <c r="B1" s="37"/>
      <c r="C1" s="37"/>
      <c r="D1" s="37"/>
      <c r="E1" s="37"/>
    </row>
    <row r="2" spans="1:4" ht="12.75">
      <c r="A2" s="34"/>
      <c r="B2" s="34"/>
      <c r="C2" s="1"/>
      <c r="D2" s="2"/>
    </row>
    <row r="3" spans="1:2" ht="12.75">
      <c r="A3" s="34"/>
      <c r="B3" s="34"/>
    </row>
    <row r="4" spans="1:2" ht="12.75">
      <c r="A4" s="34"/>
      <c r="B4" s="34"/>
    </row>
    <row r="5" spans="1:2" ht="12.75">
      <c r="A5" s="34"/>
      <c r="B5" s="34"/>
    </row>
    <row r="6" spans="1:21" s="8" customFormat="1" ht="18">
      <c r="A6" s="108" t="s">
        <v>101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</row>
    <row r="7" spans="1:21" ht="12.75">
      <c r="A7" s="38" t="s">
        <v>178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ht="12.75">
      <c r="A8" s="39" t="s">
        <v>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14" spans="1:22" ht="12.75">
      <c r="A14" s="110" t="s">
        <v>1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110" t="s">
        <v>2</v>
      </c>
      <c r="N14" s="34"/>
      <c r="O14" s="110" t="s">
        <v>3</v>
      </c>
      <c r="P14" s="34"/>
      <c r="Q14" s="110" t="s">
        <v>4</v>
      </c>
      <c r="R14" s="34"/>
      <c r="S14" s="110" t="s">
        <v>5</v>
      </c>
      <c r="T14" s="34"/>
      <c r="U14" s="110" t="s">
        <v>6</v>
      </c>
      <c r="V14" s="34"/>
    </row>
    <row r="15" spans="1:22" ht="12.75">
      <c r="A15" s="110" t="s">
        <v>95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110" t="s">
        <v>8</v>
      </c>
      <c r="N15" s="34"/>
      <c r="O15" s="110" t="s">
        <v>9</v>
      </c>
      <c r="P15" s="34"/>
      <c r="Q15" s="110" t="s">
        <v>10</v>
      </c>
      <c r="R15" s="34"/>
      <c r="S15" s="110" t="s">
        <v>11</v>
      </c>
      <c r="T15" s="34"/>
      <c r="U15" s="110" t="s">
        <v>12</v>
      </c>
      <c r="V15" s="34"/>
    </row>
    <row r="16" spans="1:22" ht="12.75">
      <c r="A16" s="111" t="s">
        <v>102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112">
        <v>0</v>
      </c>
      <c r="N16" s="34"/>
      <c r="O16" s="112">
        <v>0</v>
      </c>
      <c r="P16" s="34"/>
      <c r="Q16" s="112">
        <v>0</v>
      </c>
      <c r="R16" s="34"/>
      <c r="S16" s="113">
        <v>0</v>
      </c>
      <c r="T16" s="34"/>
      <c r="U16" s="113">
        <v>0</v>
      </c>
      <c r="V16" s="34"/>
    </row>
    <row r="17" spans="1:22" ht="12.75">
      <c r="A17" s="114" t="s">
        <v>103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115">
        <v>0</v>
      </c>
      <c r="N17" s="34"/>
      <c r="O17" s="115">
        <v>0</v>
      </c>
      <c r="P17" s="34"/>
      <c r="Q17" s="115">
        <v>0</v>
      </c>
      <c r="R17" s="34"/>
      <c r="S17" s="116">
        <v>0</v>
      </c>
      <c r="T17" s="34"/>
      <c r="U17" s="116">
        <v>0</v>
      </c>
      <c r="V17" s="34"/>
    </row>
    <row r="18" spans="1:22" ht="12.75">
      <c r="A18" s="117" t="s">
        <v>104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118">
        <v>0</v>
      </c>
      <c r="N18" s="34"/>
      <c r="O18" s="118">
        <v>0</v>
      </c>
      <c r="P18" s="34"/>
      <c r="Q18" s="118">
        <v>0</v>
      </c>
      <c r="R18" s="34"/>
      <c r="S18" s="119">
        <v>0</v>
      </c>
      <c r="T18" s="34"/>
      <c r="U18" s="119">
        <v>0</v>
      </c>
      <c r="V18" s="34"/>
    </row>
    <row r="19" spans="1:22" ht="12.75">
      <c r="A19" s="111" t="s">
        <v>105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112">
        <v>0</v>
      </c>
      <c r="N19" s="34"/>
      <c r="O19" s="112">
        <v>0</v>
      </c>
      <c r="P19" s="34"/>
      <c r="Q19" s="112">
        <v>0</v>
      </c>
      <c r="R19" s="34"/>
      <c r="S19" s="113">
        <v>0</v>
      </c>
      <c r="T19" s="34"/>
      <c r="U19" s="113">
        <v>0</v>
      </c>
      <c r="V19" s="34"/>
    </row>
    <row r="20" spans="1:22" ht="12.75">
      <c r="A20" s="114" t="s">
        <v>106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115">
        <v>0</v>
      </c>
      <c r="N20" s="34"/>
      <c r="O20" s="115">
        <v>0</v>
      </c>
      <c r="P20" s="34"/>
      <c r="Q20" s="115">
        <v>0</v>
      </c>
      <c r="R20" s="34"/>
      <c r="S20" s="116">
        <v>0</v>
      </c>
      <c r="T20" s="34"/>
      <c r="U20" s="116">
        <v>0</v>
      </c>
      <c r="V20" s="34"/>
    </row>
    <row r="21" spans="1:22" ht="12.75">
      <c r="A21" s="117" t="s">
        <v>107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118">
        <v>0</v>
      </c>
      <c r="N21" s="34"/>
      <c r="O21" s="118">
        <v>0</v>
      </c>
      <c r="P21" s="34"/>
      <c r="Q21" s="118">
        <v>0</v>
      </c>
      <c r="R21" s="34"/>
      <c r="S21" s="119">
        <v>0</v>
      </c>
      <c r="T21" s="34"/>
      <c r="U21" s="119">
        <v>0</v>
      </c>
      <c r="V21" s="34"/>
    </row>
    <row r="22" spans="1:22" ht="12.75">
      <c r="A22" s="111" t="s">
        <v>96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112">
        <v>0</v>
      </c>
      <c r="N22" s="34"/>
      <c r="O22" s="112">
        <v>0</v>
      </c>
      <c r="P22" s="34"/>
      <c r="Q22" s="112">
        <v>0</v>
      </c>
      <c r="R22" s="34"/>
      <c r="S22" s="113">
        <v>0</v>
      </c>
      <c r="T22" s="34"/>
      <c r="U22" s="113">
        <v>0</v>
      </c>
      <c r="V22" s="34"/>
    </row>
    <row r="23" spans="1:22" ht="12.75">
      <c r="A23" s="111" t="s">
        <v>100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112">
        <v>0</v>
      </c>
      <c r="N23" s="34"/>
      <c r="O23" s="112">
        <v>0</v>
      </c>
      <c r="P23" s="34"/>
      <c r="Q23" s="112">
        <v>0</v>
      </c>
      <c r="R23" s="34"/>
      <c r="S23" s="113">
        <v>0</v>
      </c>
      <c r="T23" s="34"/>
      <c r="U23" s="113">
        <v>0</v>
      </c>
      <c r="V23" s="34"/>
    </row>
  </sheetData>
  <sheetProtection/>
  <mergeCells count="68"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7:U7"/>
    <mergeCell ref="A8:U8"/>
    <mergeCell ref="A14:L14"/>
    <mergeCell ref="M14:N14"/>
    <mergeCell ref="O14:P14"/>
    <mergeCell ref="Q14:R14"/>
    <mergeCell ref="S14:T14"/>
    <mergeCell ref="U14:V14"/>
    <mergeCell ref="A2:B2"/>
    <mergeCell ref="A3:B3"/>
    <mergeCell ref="A4:B4"/>
    <mergeCell ref="A5:B5"/>
    <mergeCell ref="A6:U6"/>
    <mergeCell ref="A1:E1"/>
  </mergeCells>
  <printOptions/>
  <pageMargins left="0.75" right="0.75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PageLayoutView="0" workbookViewId="0" topLeftCell="A70">
      <selection activeCell="E38" sqref="E38:J38"/>
    </sheetView>
  </sheetViews>
  <sheetFormatPr defaultColWidth="9.140625" defaultRowHeight="12.75"/>
  <cols>
    <col min="1" max="1" width="5.28125" style="0" customWidth="1"/>
    <col min="2" max="2" width="3.421875" style="0" customWidth="1"/>
    <col min="4" max="4" width="8.140625" style="0" customWidth="1"/>
    <col min="10" max="10" width="10.28125" style="0" customWidth="1"/>
    <col min="11" max="11" width="7.140625" style="0" customWidth="1"/>
    <col min="13" max="13" width="6.28125" style="0" customWidth="1"/>
    <col min="14" max="14" width="7.00390625" style="0" customWidth="1"/>
    <col min="15" max="15" width="5.421875" style="0" customWidth="1"/>
    <col min="16" max="16" width="5.00390625" style="0" customWidth="1"/>
  </cols>
  <sheetData>
    <row r="1" spans="1:5" ht="12.75">
      <c r="A1" s="37" t="s">
        <v>176</v>
      </c>
      <c r="B1" s="37"/>
      <c r="C1" s="37"/>
      <c r="D1" s="37"/>
      <c r="E1" s="37"/>
    </row>
    <row r="2" spans="1:4" ht="12.75">
      <c r="A2" s="34"/>
      <c r="B2" s="34"/>
      <c r="C2" s="1"/>
      <c r="D2" s="2"/>
    </row>
    <row r="3" spans="1:2" ht="12.75">
      <c r="A3" s="34"/>
      <c r="B3" s="34"/>
    </row>
    <row r="4" spans="1:2" ht="12.75">
      <c r="A4" s="34"/>
      <c r="B4" s="34"/>
    </row>
    <row r="5" spans="1:2" ht="12.75">
      <c r="A5" s="34"/>
      <c r="B5" s="34"/>
    </row>
    <row r="6" spans="1:16" s="9" customFormat="1" ht="18">
      <c r="A6" s="120" t="s">
        <v>110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</row>
    <row r="7" spans="1:16" ht="12.75">
      <c r="A7" s="39" t="s">
        <v>178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ht="12.75">
      <c r="A8" s="39" t="s">
        <v>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ht="12.75">
      <c r="A9" s="123" t="s">
        <v>0</v>
      </c>
      <c r="B9" s="34"/>
      <c r="C9" s="123" t="s">
        <v>111</v>
      </c>
      <c r="D9" s="34"/>
      <c r="E9" s="34"/>
      <c r="F9" s="34"/>
      <c r="G9" s="34"/>
      <c r="H9" s="34"/>
      <c r="I9" s="34"/>
      <c r="J9" s="34"/>
      <c r="K9" s="122" t="s">
        <v>0</v>
      </c>
      <c r="L9" s="34"/>
      <c r="M9" s="122" t="s">
        <v>0</v>
      </c>
      <c r="N9" s="34"/>
      <c r="O9" s="122" t="s">
        <v>0</v>
      </c>
      <c r="P9" s="34"/>
    </row>
    <row r="10" spans="1:16" ht="12.75">
      <c r="A10" s="123" t="s">
        <v>0</v>
      </c>
      <c r="B10" s="34"/>
      <c r="C10" s="123" t="s">
        <v>112</v>
      </c>
      <c r="D10" s="34"/>
      <c r="E10" s="34"/>
      <c r="F10" s="34"/>
      <c r="G10" s="34"/>
      <c r="H10" s="34"/>
      <c r="I10" s="34"/>
      <c r="J10" s="34"/>
      <c r="K10" s="122" t="s">
        <v>0</v>
      </c>
      <c r="L10" s="34"/>
      <c r="M10" s="122" t="s">
        <v>0</v>
      </c>
      <c r="N10" s="34"/>
      <c r="O10" s="122" t="s">
        <v>0</v>
      </c>
      <c r="P10" s="34"/>
    </row>
    <row r="11" spans="1:16" ht="12.75">
      <c r="A11" s="123"/>
      <c r="B11" s="34"/>
      <c r="C11" s="123" t="s">
        <v>113</v>
      </c>
      <c r="D11" s="34"/>
      <c r="E11" s="122" t="s">
        <v>114</v>
      </c>
      <c r="F11" s="34"/>
      <c r="G11" s="34"/>
      <c r="H11" s="34"/>
      <c r="I11" s="34"/>
      <c r="J11" s="34"/>
      <c r="K11" s="122" t="s">
        <v>86</v>
      </c>
      <c r="L11" s="34"/>
      <c r="M11" s="122" t="s">
        <v>87</v>
      </c>
      <c r="N11" s="34"/>
      <c r="O11" s="122" t="s">
        <v>108</v>
      </c>
      <c r="P11" s="34"/>
    </row>
    <row r="12" spans="1:16" ht="12.75">
      <c r="A12" s="122" t="s">
        <v>0</v>
      </c>
      <c r="B12" s="34"/>
      <c r="C12" s="34"/>
      <c r="D12" s="34"/>
      <c r="E12" s="34"/>
      <c r="F12" s="34"/>
      <c r="G12" s="34"/>
      <c r="H12" s="34"/>
      <c r="I12" s="34"/>
      <c r="J12" s="34"/>
      <c r="K12" s="122" t="s">
        <v>8</v>
      </c>
      <c r="L12" s="34"/>
      <c r="M12" s="122" t="s">
        <v>9</v>
      </c>
      <c r="N12" s="34"/>
      <c r="O12" s="122" t="s">
        <v>10</v>
      </c>
      <c r="P12" s="34"/>
    </row>
    <row r="13" spans="1:16" ht="12.75">
      <c r="A13" s="124" t="s">
        <v>0</v>
      </c>
      <c r="B13" s="125"/>
      <c r="C13" s="124" t="s">
        <v>109</v>
      </c>
      <c r="D13" s="125"/>
      <c r="E13" s="125"/>
      <c r="F13" s="125"/>
      <c r="G13" s="125"/>
      <c r="H13" s="125"/>
      <c r="I13" s="125"/>
      <c r="J13" s="125"/>
      <c r="K13" s="126">
        <f>SUM(K14)</f>
        <v>3032700</v>
      </c>
      <c r="L13" s="125"/>
      <c r="M13" s="126">
        <f>SUM(M14)</f>
        <v>2806841.4000000004</v>
      </c>
      <c r="N13" s="125"/>
      <c r="O13" s="126">
        <f aca="true" t="shared" si="0" ref="O13:O33">PRODUCT(M13/K13*100)</f>
        <v>92.55255712731231</v>
      </c>
      <c r="P13" s="127"/>
    </row>
    <row r="14" spans="1:16" ht="25.5" customHeight="1">
      <c r="A14" s="128" t="s">
        <v>0</v>
      </c>
      <c r="B14" s="129"/>
      <c r="C14" s="130" t="s">
        <v>195</v>
      </c>
      <c r="D14" s="131"/>
      <c r="E14" s="131"/>
      <c r="F14" s="131"/>
      <c r="G14" s="131"/>
      <c r="H14" s="131"/>
      <c r="I14" s="131"/>
      <c r="J14" s="131"/>
      <c r="K14" s="132">
        <f>SUM(K21+K42+K47+K74)</f>
        <v>3032700</v>
      </c>
      <c r="L14" s="129"/>
      <c r="M14" s="132">
        <f>SUM(M21+M42+M47+M74)</f>
        <v>2806841.4000000004</v>
      </c>
      <c r="N14" s="129"/>
      <c r="O14" s="132">
        <f t="shared" si="0"/>
        <v>92.55255712731231</v>
      </c>
      <c r="P14" s="132"/>
    </row>
    <row r="15" spans="1:16" ht="12.75">
      <c r="A15" s="128" t="s">
        <v>0</v>
      </c>
      <c r="B15" s="129"/>
      <c r="C15" s="133" t="s">
        <v>187</v>
      </c>
      <c r="D15" s="129"/>
      <c r="E15" s="129"/>
      <c r="F15" s="129"/>
      <c r="G15" s="129"/>
      <c r="H15" s="129"/>
      <c r="I15" s="129"/>
      <c r="J15" s="129"/>
      <c r="K15" s="132">
        <f>SUM(K16+K18)</f>
        <v>364700</v>
      </c>
      <c r="L15" s="129"/>
      <c r="M15" s="132">
        <f>SUM(M16+M18)</f>
        <v>222967.52000000002</v>
      </c>
      <c r="N15" s="129"/>
      <c r="O15" s="132">
        <f t="shared" si="0"/>
        <v>61.137241568412406</v>
      </c>
      <c r="P15" s="132"/>
    </row>
    <row r="16" spans="1:16" ht="12.75">
      <c r="A16" s="134" t="s">
        <v>0</v>
      </c>
      <c r="B16" s="129"/>
      <c r="C16" s="135" t="s">
        <v>188</v>
      </c>
      <c r="D16" s="129"/>
      <c r="E16" s="129"/>
      <c r="F16" s="129"/>
      <c r="G16" s="129"/>
      <c r="H16" s="129"/>
      <c r="I16" s="129"/>
      <c r="J16" s="129"/>
      <c r="K16" s="136">
        <v>97600</v>
      </c>
      <c r="L16" s="129"/>
      <c r="M16" s="136">
        <v>97582.8</v>
      </c>
      <c r="N16" s="129"/>
      <c r="O16" s="137">
        <f t="shared" si="0"/>
        <v>99.98237704918033</v>
      </c>
      <c r="P16" s="137"/>
    </row>
    <row r="17" spans="1:16" ht="12.75">
      <c r="A17" s="134" t="s">
        <v>0</v>
      </c>
      <c r="B17" s="129"/>
      <c r="C17" s="135" t="s">
        <v>191</v>
      </c>
      <c r="D17" s="129"/>
      <c r="E17" s="129"/>
      <c r="F17" s="129"/>
      <c r="G17" s="129"/>
      <c r="H17" s="129"/>
      <c r="I17" s="129"/>
      <c r="J17" s="129"/>
      <c r="K17" s="136">
        <f>SUM(K23+K43)</f>
        <v>97600</v>
      </c>
      <c r="L17" s="129"/>
      <c r="M17" s="136">
        <f>SUM(M23+M43)</f>
        <v>97582.8</v>
      </c>
      <c r="N17" s="129"/>
      <c r="O17" s="137">
        <f t="shared" si="0"/>
        <v>99.98237704918033</v>
      </c>
      <c r="P17" s="137"/>
    </row>
    <row r="18" spans="1:16" ht="12.75">
      <c r="A18" s="134" t="s">
        <v>0</v>
      </c>
      <c r="B18" s="129"/>
      <c r="C18" s="135" t="s">
        <v>189</v>
      </c>
      <c r="D18" s="129"/>
      <c r="E18" s="129"/>
      <c r="F18" s="129"/>
      <c r="G18" s="129"/>
      <c r="H18" s="129"/>
      <c r="I18" s="129"/>
      <c r="J18" s="129"/>
      <c r="K18" s="136">
        <f>SUM(K19)</f>
        <v>267100</v>
      </c>
      <c r="L18" s="129"/>
      <c r="M18" s="136">
        <f>SUM(M19)</f>
        <v>125384.72</v>
      </c>
      <c r="N18" s="129"/>
      <c r="O18" s="137">
        <f t="shared" si="0"/>
        <v>46.94298764507675</v>
      </c>
      <c r="P18" s="137"/>
    </row>
    <row r="19" spans="1:16" ht="12.75">
      <c r="A19" s="134" t="s">
        <v>0</v>
      </c>
      <c r="B19" s="129"/>
      <c r="C19" s="135" t="s">
        <v>190</v>
      </c>
      <c r="D19" s="129"/>
      <c r="E19" s="129"/>
      <c r="F19" s="129"/>
      <c r="G19" s="129"/>
      <c r="H19" s="129"/>
      <c r="I19" s="129"/>
      <c r="J19" s="129"/>
      <c r="K19" s="136">
        <f>SUM(K47)</f>
        <v>267100</v>
      </c>
      <c r="L19" s="129"/>
      <c r="M19" s="136">
        <f>SUM(M47)</f>
        <v>125384.72</v>
      </c>
      <c r="N19" s="129"/>
      <c r="O19" s="137">
        <f t="shared" si="0"/>
        <v>46.94298764507675</v>
      </c>
      <c r="P19" s="137"/>
    </row>
    <row r="20" spans="1:16" ht="12.75">
      <c r="A20" s="138" t="s">
        <v>196</v>
      </c>
      <c r="B20" s="129"/>
      <c r="C20" s="139">
        <v>1007</v>
      </c>
      <c r="D20" s="129"/>
      <c r="E20" s="138" t="s">
        <v>192</v>
      </c>
      <c r="F20" s="129"/>
      <c r="G20" s="129"/>
      <c r="H20" s="129"/>
      <c r="I20" s="129"/>
      <c r="J20" s="129"/>
      <c r="K20" s="140">
        <f>SUM(K21+K42+K47)</f>
        <v>364700</v>
      </c>
      <c r="L20" s="129"/>
      <c r="M20" s="140">
        <f>SUM(M21+M42+M47)</f>
        <v>222967.52000000002</v>
      </c>
      <c r="N20" s="129"/>
      <c r="O20" s="140">
        <f t="shared" si="0"/>
        <v>61.137241568412406</v>
      </c>
      <c r="P20" s="140"/>
    </row>
    <row r="21" spans="1:16" ht="12.75">
      <c r="A21" s="141" t="s">
        <v>197</v>
      </c>
      <c r="B21" s="129"/>
      <c r="C21" s="141" t="s">
        <v>193</v>
      </c>
      <c r="D21" s="129"/>
      <c r="E21" s="141" t="s">
        <v>194</v>
      </c>
      <c r="F21" s="129"/>
      <c r="G21" s="129"/>
      <c r="H21" s="129"/>
      <c r="I21" s="129"/>
      <c r="J21" s="129"/>
      <c r="K21" s="142">
        <f>SUM(K22)</f>
        <v>88000</v>
      </c>
      <c r="L21" s="129"/>
      <c r="M21" s="142">
        <f>SUM(M22)</f>
        <v>87982.8</v>
      </c>
      <c r="N21" s="129"/>
      <c r="O21" s="142">
        <f t="shared" si="0"/>
        <v>99.98045454545455</v>
      </c>
      <c r="P21" s="142"/>
    </row>
    <row r="22" spans="1:16" ht="12.75">
      <c r="A22" s="134" t="s">
        <v>0</v>
      </c>
      <c r="B22" s="129"/>
      <c r="C22" s="135" t="s">
        <v>199</v>
      </c>
      <c r="D22" s="129"/>
      <c r="E22" s="129"/>
      <c r="F22" s="129"/>
      <c r="G22" s="129"/>
      <c r="H22" s="129"/>
      <c r="I22" s="129"/>
      <c r="J22" s="129"/>
      <c r="K22" s="136">
        <f>SUM(K23)</f>
        <v>88000</v>
      </c>
      <c r="L22" s="129"/>
      <c r="M22" s="136">
        <f>SUM(M23)</f>
        <v>87982.8</v>
      </c>
      <c r="N22" s="129"/>
      <c r="O22" s="136">
        <f t="shared" si="0"/>
        <v>99.98045454545455</v>
      </c>
      <c r="P22" s="136"/>
    </row>
    <row r="23" spans="1:16" ht="12.75">
      <c r="A23" s="134" t="s">
        <v>0</v>
      </c>
      <c r="B23" s="129"/>
      <c r="C23" s="135" t="s">
        <v>198</v>
      </c>
      <c r="D23" s="129"/>
      <c r="E23" s="129"/>
      <c r="F23" s="129"/>
      <c r="G23" s="129"/>
      <c r="H23" s="129"/>
      <c r="I23" s="129"/>
      <c r="J23" s="129"/>
      <c r="K23" s="136">
        <f>SUM(K24)</f>
        <v>88000</v>
      </c>
      <c r="L23" s="129"/>
      <c r="M23" s="136">
        <f>SUM(M24)</f>
        <v>87982.8</v>
      </c>
      <c r="N23" s="129"/>
      <c r="O23" s="136">
        <f t="shared" si="0"/>
        <v>99.98045454545455</v>
      </c>
      <c r="P23" s="136"/>
    </row>
    <row r="24" spans="1:16" ht="12.75">
      <c r="A24" s="186"/>
      <c r="B24" s="187"/>
      <c r="C24" s="167">
        <v>3</v>
      </c>
      <c r="D24" s="56"/>
      <c r="E24" s="167" t="s">
        <v>200</v>
      </c>
      <c r="F24" s="56"/>
      <c r="G24" s="56"/>
      <c r="H24" s="56"/>
      <c r="I24" s="56"/>
      <c r="J24" s="56"/>
      <c r="K24" s="45">
        <f>SUM(K25)</f>
        <v>88000</v>
      </c>
      <c r="L24" s="56"/>
      <c r="M24" s="45">
        <f>SUM(M25)</f>
        <v>87982.8</v>
      </c>
      <c r="N24" s="56"/>
      <c r="O24" s="45">
        <f t="shared" si="0"/>
        <v>99.98045454545455</v>
      </c>
      <c r="P24" s="45"/>
    </row>
    <row r="25" spans="1:16" ht="12.75">
      <c r="A25" s="145"/>
      <c r="B25" s="188"/>
      <c r="C25" s="167">
        <v>32</v>
      </c>
      <c r="D25" s="56"/>
      <c r="E25" s="167" t="s">
        <v>201</v>
      </c>
      <c r="F25" s="56"/>
      <c r="G25" s="56"/>
      <c r="H25" s="56"/>
      <c r="I25" s="56"/>
      <c r="J25" s="56"/>
      <c r="K25" s="45">
        <f>SUM(K26+K29+K33+K39)</f>
        <v>88000</v>
      </c>
      <c r="L25" s="56"/>
      <c r="M25" s="45">
        <f>SUM(M26+M29+M33+M39)</f>
        <v>87982.8</v>
      </c>
      <c r="N25" s="56"/>
      <c r="O25" s="45">
        <f t="shared" si="0"/>
        <v>99.98045454545455</v>
      </c>
      <c r="P25" s="45"/>
    </row>
    <row r="26" spans="1:16" ht="12.75">
      <c r="A26" s="24"/>
      <c r="B26" s="26"/>
      <c r="C26" s="167">
        <v>321</v>
      </c>
      <c r="D26" s="56"/>
      <c r="E26" s="167" t="s">
        <v>133</v>
      </c>
      <c r="F26" s="56"/>
      <c r="G26" s="56"/>
      <c r="H26" s="56"/>
      <c r="I26" s="56"/>
      <c r="J26" s="56"/>
      <c r="K26" s="45">
        <f>SUM(K27:L28)</f>
        <v>5400</v>
      </c>
      <c r="L26" s="56"/>
      <c r="M26" s="45">
        <f>SUM(M27:N28)</f>
        <v>5400</v>
      </c>
      <c r="N26" s="56"/>
      <c r="O26" s="45">
        <f t="shared" si="0"/>
        <v>100</v>
      </c>
      <c r="P26" s="45"/>
    </row>
    <row r="27" spans="1:16" ht="12.75">
      <c r="A27" s="144" t="s">
        <v>0</v>
      </c>
      <c r="B27" s="34"/>
      <c r="C27" s="81" t="s">
        <v>132</v>
      </c>
      <c r="D27" s="34"/>
      <c r="E27" s="81" t="s">
        <v>133</v>
      </c>
      <c r="F27" s="34"/>
      <c r="G27" s="34"/>
      <c r="H27" s="34"/>
      <c r="I27" s="34"/>
      <c r="J27" s="34"/>
      <c r="K27" s="143">
        <v>5000</v>
      </c>
      <c r="L27" s="57"/>
      <c r="M27" s="143">
        <v>5000</v>
      </c>
      <c r="N27" s="57"/>
      <c r="O27" s="143">
        <f t="shared" si="0"/>
        <v>100</v>
      </c>
      <c r="P27" s="143"/>
    </row>
    <row r="28" spans="1:16" ht="12.75">
      <c r="A28" s="81" t="s">
        <v>0</v>
      </c>
      <c r="B28" s="34"/>
      <c r="C28" s="81" t="s">
        <v>157</v>
      </c>
      <c r="D28" s="34"/>
      <c r="E28" s="81" t="s">
        <v>158</v>
      </c>
      <c r="F28" s="34"/>
      <c r="G28" s="34"/>
      <c r="H28" s="34"/>
      <c r="I28" s="34"/>
      <c r="J28" s="34"/>
      <c r="K28" s="55">
        <v>400</v>
      </c>
      <c r="L28" s="34"/>
      <c r="M28" s="55">
        <v>400</v>
      </c>
      <c r="N28" s="34"/>
      <c r="O28" s="143">
        <f t="shared" si="0"/>
        <v>100</v>
      </c>
      <c r="P28" s="143"/>
    </row>
    <row r="29" spans="1:16" ht="12.75">
      <c r="A29" s="81" t="s">
        <v>0</v>
      </c>
      <c r="B29" s="34"/>
      <c r="C29" s="144" t="s">
        <v>140</v>
      </c>
      <c r="D29" s="144"/>
      <c r="E29" s="144" t="s">
        <v>141</v>
      </c>
      <c r="F29" s="144"/>
      <c r="G29" s="144"/>
      <c r="H29" s="144"/>
      <c r="I29" s="144"/>
      <c r="J29" s="144"/>
      <c r="K29" s="45">
        <f>SUM(K30:L32)</f>
        <v>33530</v>
      </c>
      <c r="L29" s="56"/>
      <c r="M29" s="45">
        <f>SUM(M30:N32)</f>
        <v>33630</v>
      </c>
      <c r="N29" s="56"/>
      <c r="O29" s="45">
        <f t="shared" si="0"/>
        <v>100.29824038174769</v>
      </c>
      <c r="P29" s="45"/>
    </row>
    <row r="30" spans="1:16" ht="12.75">
      <c r="A30" s="81" t="s">
        <v>0</v>
      </c>
      <c r="B30" s="34"/>
      <c r="C30" s="81" t="s">
        <v>159</v>
      </c>
      <c r="D30" s="81"/>
      <c r="E30" s="81" t="s">
        <v>160</v>
      </c>
      <c r="F30" s="81"/>
      <c r="G30" s="81"/>
      <c r="H30" s="81"/>
      <c r="I30" s="81"/>
      <c r="J30" s="81"/>
      <c r="K30" s="55">
        <v>24090</v>
      </c>
      <c r="L30" s="34"/>
      <c r="M30" s="55">
        <v>24783.63</v>
      </c>
      <c r="N30" s="34"/>
      <c r="O30" s="143">
        <f t="shared" si="0"/>
        <v>102.87932752179327</v>
      </c>
      <c r="P30" s="143"/>
    </row>
    <row r="31" spans="1:16" ht="12.75">
      <c r="A31" s="18"/>
      <c r="C31" s="81" t="s">
        <v>144</v>
      </c>
      <c r="D31" s="34"/>
      <c r="E31" s="81" t="s">
        <v>145</v>
      </c>
      <c r="F31" s="34"/>
      <c r="G31" s="34"/>
      <c r="H31" s="34"/>
      <c r="I31" s="34"/>
      <c r="J31" s="34"/>
      <c r="K31" s="198">
        <v>8630</v>
      </c>
      <c r="L31" s="198"/>
      <c r="M31" s="55">
        <v>8044.47</v>
      </c>
      <c r="N31" s="199"/>
      <c r="O31" s="143">
        <f t="shared" si="0"/>
        <v>93.2151796060255</v>
      </c>
      <c r="P31" s="143"/>
    </row>
    <row r="32" spans="1:16" ht="12.75">
      <c r="A32" s="81" t="s">
        <v>0</v>
      </c>
      <c r="B32" s="81"/>
      <c r="C32" s="81" t="s">
        <v>161</v>
      </c>
      <c r="D32" s="34"/>
      <c r="E32" s="81" t="s">
        <v>162</v>
      </c>
      <c r="F32" s="34"/>
      <c r="G32" s="34"/>
      <c r="H32" s="34"/>
      <c r="I32" s="34"/>
      <c r="J32" s="34"/>
      <c r="K32" s="55">
        <v>810</v>
      </c>
      <c r="L32" s="55"/>
      <c r="M32" s="55">
        <v>801.9</v>
      </c>
      <c r="N32" s="55"/>
      <c r="O32" s="143">
        <f t="shared" si="0"/>
        <v>99</v>
      </c>
      <c r="P32" s="143"/>
    </row>
    <row r="33" spans="1:16" ht="12.75">
      <c r="A33" s="81" t="s">
        <v>0</v>
      </c>
      <c r="B33" s="81"/>
      <c r="C33" s="144" t="s">
        <v>115</v>
      </c>
      <c r="D33" s="34"/>
      <c r="E33" s="144" t="s">
        <v>116</v>
      </c>
      <c r="F33" s="34"/>
      <c r="G33" s="34"/>
      <c r="H33" s="34"/>
      <c r="I33" s="34"/>
      <c r="J33" s="34"/>
      <c r="K33" s="45">
        <f>SUM(K34:L38)</f>
        <v>43670</v>
      </c>
      <c r="L33" s="45"/>
      <c r="M33" s="45">
        <f>SUM(M34:N38)</f>
        <v>41561.56</v>
      </c>
      <c r="N33" s="45"/>
      <c r="O33" s="45">
        <f t="shared" si="0"/>
        <v>95.17188000915961</v>
      </c>
      <c r="P33" s="45"/>
    </row>
    <row r="34" spans="1:16" ht="12.75">
      <c r="A34" s="144" t="s">
        <v>0</v>
      </c>
      <c r="B34" s="144"/>
      <c r="C34" s="81" t="s">
        <v>163</v>
      </c>
      <c r="D34" s="34"/>
      <c r="E34" s="81" t="s">
        <v>164</v>
      </c>
      <c r="F34" s="34"/>
      <c r="G34" s="34"/>
      <c r="H34" s="34"/>
      <c r="I34" s="34"/>
      <c r="J34" s="34"/>
      <c r="K34" s="143">
        <v>8100</v>
      </c>
      <c r="L34" s="143"/>
      <c r="M34" s="143">
        <v>7828.98</v>
      </c>
      <c r="N34" s="143"/>
      <c r="O34" s="143">
        <f aca="true" t="shared" si="1" ref="O34:O41">PRODUCT(M34/K34*100)</f>
        <v>96.65407407407407</v>
      </c>
      <c r="P34" s="143"/>
    </row>
    <row r="35" spans="1:16" ht="12.75">
      <c r="A35" s="81" t="s">
        <v>0</v>
      </c>
      <c r="B35" s="81"/>
      <c r="C35" s="81" t="s">
        <v>146</v>
      </c>
      <c r="D35" s="34"/>
      <c r="E35" s="81" t="s">
        <v>147</v>
      </c>
      <c r="F35" s="34"/>
      <c r="G35" s="34"/>
      <c r="H35" s="34"/>
      <c r="I35" s="34"/>
      <c r="J35" s="34"/>
      <c r="K35" s="143">
        <v>3000</v>
      </c>
      <c r="L35" s="143"/>
      <c r="M35" s="143">
        <v>2750</v>
      </c>
      <c r="N35" s="143"/>
      <c r="O35" s="143">
        <f t="shared" si="1"/>
        <v>91.66666666666666</v>
      </c>
      <c r="P35" s="143"/>
    </row>
    <row r="36" spans="1:16" ht="12.75">
      <c r="A36" s="145"/>
      <c r="B36" s="145"/>
      <c r="C36" s="81" t="s">
        <v>148</v>
      </c>
      <c r="D36" s="34"/>
      <c r="E36" s="81" t="s">
        <v>149</v>
      </c>
      <c r="F36" s="34"/>
      <c r="G36" s="34"/>
      <c r="H36" s="34"/>
      <c r="I36" s="34"/>
      <c r="J36" s="34"/>
      <c r="K36" s="143">
        <v>13570</v>
      </c>
      <c r="L36" s="143"/>
      <c r="M36" s="143">
        <v>13678.37</v>
      </c>
      <c r="N36" s="143"/>
      <c r="O36" s="143">
        <f t="shared" si="1"/>
        <v>100.79859985261608</v>
      </c>
      <c r="P36" s="143"/>
    </row>
    <row r="37" spans="1:16" ht="12.75">
      <c r="A37" s="81" t="s">
        <v>0</v>
      </c>
      <c r="B37" s="34"/>
      <c r="C37" s="81" t="s">
        <v>165</v>
      </c>
      <c r="D37" s="34"/>
      <c r="E37" s="81" t="s">
        <v>166</v>
      </c>
      <c r="F37" s="34"/>
      <c r="G37" s="34"/>
      <c r="H37" s="34"/>
      <c r="I37" s="34"/>
      <c r="J37" s="34"/>
      <c r="K37" s="143">
        <v>16000</v>
      </c>
      <c r="L37" s="57"/>
      <c r="M37" s="143">
        <v>15850</v>
      </c>
      <c r="N37" s="57"/>
      <c r="O37" s="143">
        <f t="shared" si="1"/>
        <v>99.0625</v>
      </c>
      <c r="P37" s="143"/>
    </row>
    <row r="38" spans="1:16" ht="12.75">
      <c r="A38" s="144" t="s">
        <v>0</v>
      </c>
      <c r="B38" s="34"/>
      <c r="C38" s="81" t="s">
        <v>167</v>
      </c>
      <c r="D38" s="34"/>
      <c r="E38" s="81" t="s">
        <v>168</v>
      </c>
      <c r="F38" s="34"/>
      <c r="G38" s="34"/>
      <c r="H38" s="34"/>
      <c r="I38" s="34"/>
      <c r="J38" s="34"/>
      <c r="K38" s="143">
        <v>3000</v>
      </c>
      <c r="L38" s="57"/>
      <c r="M38" s="143">
        <v>1454.21</v>
      </c>
      <c r="N38" s="57"/>
      <c r="O38" s="143">
        <f t="shared" si="1"/>
        <v>48.473666666666674</v>
      </c>
      <c r="P38" s="143"/>
    </row>
    <row r="39" spans="1:16" ht="12.75">
      <c r="A39" s="81" t="s">
        <v>0</v>
      </c>
      <c r="B39" s="34"/>
      <c r="C39" s="144" t="s">
        <v>119</v>
      </c>
      <c r="D39" s="34"/>
      <c r="E39" s="144" t="s">
        <v>120</v>
      </c>
      <c r="F39" s="34"/>
      <c r="G39" s="34"/>
      <c r="H39" s="34"/>
      <c r="I39" s="34"/>
      <c r="J39" s="34"/>
      <c r="K39" s="45">
        <f>SUM(K40:L41)</f>
        <v>5400</v>
      </c>
      <c r="L39" s="56"/>
      <c r="M39" s="45">
        <f>SUM(M40:N41)</f>
        <v>7391.24</v>
      </c>
      <c r="N39" s="56"/>
      <c r="O39" s="45">
        <f t="shared" si="1"/>
        <v>136.8748148148148</v>
      </c>
      <c r="P39" s="45"/>
    </row>
    <row r="40" spans="1:16" ht="12.75">
      <c r="A40" s="81" t="s">
        <v>0</v>
      </c>
      <c r="B40" s="34"/>
      <c r="C40" s="81" t="s">
        <v>136</v>
      </c>
      <c r="D40" s="34"/>
      <c r="E40" s="81" t="s">
        <v>137</v>
      </c>
      <c r="F40" s="34"/>
      <c r="G40" s="34"/>
      <c r="H40" s="34"/>
      <c r="I40" s="34"/>
      <c r="J40" s="34"/>
      <c r="K40" s="143">
        <v>4800</v>
      </c>
      <c r="L40" s="57"/>
      <c r="M40" s="143">
        <v>4800</v>
      </c>
      <c r="N40" s="57"/>
      <c r="O40" s="143">
        <f t="shared" si="1"/>
        <v>100</v>
      </c>
      <c r="P40" s="143"/>
    </row>
    <row r="41" spans="1:16" ht="12.75">
      <c r="A41" s="150"/>
      <c r="B41" s="151"/>
      <c r="C41" s="81" t="s">
        <v>121</v>
      </c>
      <c r="D41" s="34"/>
      <c r="E41" s="81" t="s">
        <v>120</v>
      </c>
      <c r="F41" s="34"/>
      <c r="G41" s="34"/>
      <c r="H41" s="34"/>
      <c r="I41" s="34"/>
      <c r="J41" s="34"/>
      <c r="K41" s="143">
        <v>600</v>
      </c>
      <c r="L41" s="57"/>
      <c r="M41" s="143">
        <v>2591.24</v>
      </c>
      <c r="N41" s="57"/>
      <c r="O41" s="143">
        <f t="shared" si="1"/>
        <v>431.87333333333333</v>
      </c>
      <c r="P41" s="143"/>
    </row>
    <row r="42" spans="1:16" ht="12.75">
      <c r="A42" s="141" t="s">
        <v>197</v>
      </c>
      <c r="B42" s="66"/>
      <c r="C42" s="141" t="s">
        <v>202</v>
      </c>
      <c r="D42" s="200"/>
      <c r="E42" s="200"/>
      <c r="F42" s="200"/>
      <c r="G42" s="200"/>
      <c r="H42" s="200"/>
      <c r="I42" s="200"/>
      <c r="J42" s="200"/>
      <c r="K42" s="159">
        <f>SUM(K43)</f>
        <v>9600</v>
      </c>
      <c r="L42" s="147"/>
      <c r="M42" s="159">
        <f>SUM(M43)</f>
        <v>9600</v>
      </c>
      <c r="N42" s="147"/>
      <c r="O42" s="146">
        <f aca="true" t="shared" si="2" ref="O42:O47">PRODUCT(M42/K42*100)</f>
        <v>100</v>
      </c>
      <c r="P42" s="147"/>
    </row>
    <row r="43" spans="1:16" ht="12.75">
      <c r="A43" s="154" t="s">
        <v>0</v>
      </c>
      <c r="B43" s="155"/>
      <c r="C43" s="148" t="s">
        <v>199</v>
      </c>
      <c r="D43" s="149"/>
      <c r="E43" s="149"/>
      <c r="F43" s="149"/>
      <c r="G43" s="149"/>
      <c r="H43" s="149"/>
      <c r="I43" s="149"/>
      <c r="J43" s="149"/>
      <c r="K43" s="156">
        <f>SUM(K44)</f>
        <v>9600</v>
      </c>
      <c r="L43" s="157"/>
      <c r="M43" s="156">
        <f>SUM(M44)</f>
        <v>9600</v>
      </c>
      <c r="N43" s="157"/>
      <c r="O43" s="158">
        <f t="shared" si="2"/>
        <v>100</v>
      </c>
      <c r="P43" s="157"/>
    </row>
    <row r="44" spans="1:16" ht="12.75">
      <c r="A44" s="162" t="s">
        <v>0</v>
      </c>
      <c r="B44" s="155"/>
      <c r="C44" s="148" t="s">
        <v>198</v>
      </c>
      <c r="D44" s="149"/>
      <c r="E44" s="149"/>
      <c r="F44" s="149"/>
      <c r="G44" s="149"/>
      <c r="H44" s="149"/>
      <c r="I44" s="149"/>
      <c r="J44" s="149"/>
      <c r="K44" s="163">
        <f>SUM(K45)</f>
        <v>9600</v>
      </c>
      <c r="L44" s="157"/>
      <c r="M44" s="163">
        <f>SUM(M45)</f>
        <v>9600</v>
      </c>
      <c r="N44" s="157"/>
      <c r="O44" s="158">
        <f t="shared" si="2"/>
        <v>100</v>
      </c>
      <c r="P44" s="157"/>
    </row>
    <row r="45" spans="1:16" ht="12.75">
      <c r="A45" s="145" t="s">
        <v>0</v>
      </c>
      <c r="B45" s="151"/>
      <c r="C45" s="144" t="s">
        <v>140</v>
      </c>
      <c r="D45" s="34"/>
      <c r="E45" s="144" t="s">
        <v>141</v>
      </c>
      <c r="F45" s="34"/>
      <c r="G45" s="34"/>
      <c r="H45" s="34"/>
      <c r="I45" s="34"/>
      <c r="J45" s="34"/>
      <c r="K45" s="164">
        <f>SUM(K46)</f>
        <v>9600</v>
      </c>
      <c r="L45" s="153"/>
      <c r="M45" s="164">
        <f>SUM(M46)</f>
        <v>9600</v>
      </c>
      <c r="N45" s="153"/>
      <c r="O45" s="152">
        <f t="shared" si="2"/>
        <v>100</v>
      </c>
      <c r="P45" s="153"/>
    </row>
    <row r="46" spans="1:16" ht="12.75">
      <c r="A46" s="144" t="s">
        <v>0</v>
      </c>
      <c r="B46" s="144"/>
      <c r="C46" s="81" t="s">
        <v>142</v>
      </c>
      <c r="D46" s="81"/>
      <c r="E46" s="81" t="s">
        <v>143</v>
      </c>
      <c r="F46" s="81"/>
      <c r="G46" s="81"/>
      <c r="H46" s="81"/>
      <c r="I46" s="81"/>
      <c r="J46" s="81"/>
      <c r="K46" s="143">
        <v>9600</v>
      </c>
      <c r="L46" s="143"/>
      <c r="M46" s="143">
        <v>9600</v>
      </c>
      <c r="N46" s="143"/>
      <c r="O46" s="160">
        <f t="shared" si="2"/>
        <v>100</v>
      </c>
      <c r="P46" s="161"/>
    </row>
    <row r="47" spans="1:16" ht="28.5" customHeight="1">
      <c r="A47" s="141" t="s">
        <v>197</v>
      </c>
      <c r="B47" s="66"/>
      <c r="C47" s="196" t="s">
        <v>203</v>
      </c>
      <c r="D47" s="197"/>
      <c r="E47" s="197"/>
      <c r="F47" s="197"/>
      <c r="G47" s="197"/>
      <c r="H47" s="197"/>
      <c r="I47" s="197"/>
      <c r="J47" s="197"/>
      <c r="K47" s="159">
        <f>SUM(K48)</f>
        <v>267100</v>
      </c>
      <c r="L47" s="147"/>
      <c r="M47" s="159">
        <f>SUM(M48)</f>
        <v>125384.72</v>
      </c>
      <c r="N47" s="147"/>
      <c r="O47" s="159">
        <f t="shared" si="2"/>
        <v>46.94298764507675</v>
      </c>
      <c r="P47" s="165"/>
    </row>
    <row r="48" spans="1:16" ht="12.75">
      <c r="A48" s="81" t="s">
        <v>0</v>
      </c>
      <c r="B48" s="34"/>
      <c r="C48" s="148" t="s">
        <v>189</v>
      </c>
      <c r="D48" s="149"/>
      <c r="E48" s="149"/>
      <c r="F48" s="149"/>
      <c r="G48" s="149"/>
      <c r="H48" s="149"/>
      <c r="I48" s="149"/>
      <c r="J48" s="149"/>
      <c r="K48" s="156">
        <f>SUM(K49)</f>
        <v>267100</v>
      </c>
      <c r="L48" s="157"/>
      <c r="M48" s="156">
        <f>SUM(M49)</f>
        <v>125384.72</v>
      </c>
      <c r="N48" s="157"/>
      <c r="O48" s="156">
        <f aca="true" t="shared" si="3" ref="O48:O71">PRODUCT(M48/K48*100)</f>
        <v>46.94298764507675</v>
      </c>
      <c r="P48" s="166"/>
    </row>
    <row r="49" spans="1:16" ht="12.75">
      <c r="A49" s="144" t="s">
        <v>0</v>
      </c>
      <c r="B49" s="34"/>
      <c r="C49" s="148" t="s">
        <v>190</v>
      </c>
      <c r="D49" s="149"/>
      <c r="E49" s="149"/>
      <c r="F49" s="149"/>
      <c r="G49" s="149"/>
      <c r="H49" s="149"/>
      <c r="I49" s="149"/>
      <c r="J49" s="149"/>
      <c r="K49" s="156">
        <f>SUM(K50+K70)</f>
        <v>267100</v>
      </c>
      <c r="L49" s="157"/>
      <c r="M49" s="156">
        <f>SUM(M50+M70)</f>
        <v>125384.72</v>
      </c>
      <c r="N49" s="157"/>
      <c r="O49" s="156">
        <f t="shared" si="3"/>
        <v>46.94298764507675</v>
      </c>
      <c r="P49" s="166"/>
    </row>
    <row r="50" spans="1:16" ht="12.75">
      <c r="A50" s="19"/>
      <c r="C50" s="167">
        <v>3</v>
      </c>
      <c r="D50" s="167"/>
      <c r="E50" s="167" t="s">
        <v>200</v>
      </c>
      <c r="F50" s="167"/>
      <c r="G50" s="167"/>
      <c r="H50" s="167"/>
      <c r="I50" s="167"/>
      <c r="J50" s="167"/>
      <c r="K50" s="45">
        <f>SUM(K51+K68)</f>
        <v>253100</v>
      </c>
      <c r="L50" s="56"/>
      <c r="M50" s="45">
        <f>SUM(M51+M68)</f>
        <v>116933.47</v>
      </c>
      <c r="N50" s="56"/>
      <c r="O50" s="45">
        <f t="shared" si="3"/>
        <v>46.20050177795338</v>
      </c>
      <c r="P50" s="168"/>
    </row>
    <row r="51" spans="1:16" ht="12.75">
      <c r="A51" s="19"/>
      <c r="C51" s="167">
        <v>32</v>
      </c>
      <c r="D51" s="167"/>
      <c r="E51" s="167" t="s">
        <v>201</v>
      </c>
      <c r="F51" s="167"/>
      <c r="G51" s="167"/>
      <c r="H51" s="167"/>
      <c r="I51" s="167"/>
      <c r="J51" s="167"/>
      <c r="K51" s="45">
        <f>SUM(K52+K54+K57+K62+K64)</f>
        <v>251500</v>
      </c>
      <c r="L51" s="56"/>
      <c r="M51" s="45">
        <f>SUM(M52+M54+M57+M62+M64)</f>
        <v>115363.85</v>
      </c>
      <c r="N51" s="56"/>
      <c r="O51" s="45">
        <f t="shared" si="3"/>
        <v>45.870318091451296</v>
      </c>
      <c r="P51" s="168"/>
    </row>
    <row r="52" spans="1:16" ht="12.75">
      <c r="A52" s="144" t="s">
        <v>0</v>
      </c>
      <c r="B52" s="34"/>
      <c r="C52" s="167">
        <v>321</v>
      </c>
      <c r="D52" s="167"/>
      <c r="E52" s="167" t="s">
        <v>133</v>
      </c>
      <c r="F52" s="167"/>
      <c r="G52" s="167"/>
      <c r="H52" s="167"/>
      <c r="I52" s="167"/>
      <c r="J52" s="167"/>
      <c r="K52" s="45">
        <f>SUM(K53)</f>
        <v>21000</v>
      </c>
      <c r="L52" s="56"/>
      <c r="M52" s="45">
        <f>SUM(M53)</f>
        <v>3179.7</v>
      </c>
      <c r="N52" s="56"/>
      <c r="O52" s="45">
        <f t="shared" si="3"/>
        <v>15.14142857142857</v>
      </c>
      <c r="P52" s="168"/>
    </row>
    <row r="53" spans="1:16" ht="12.75">
      <c r="A53" s="81" t="s">
        <v>0</v>
      </c>
      <c r="B53" s="34"/>
      <c r="C53" s="81" t="s">
        <v>132</v>
      </c>
      <c r="D53" s="81"/>
      <c r="E53" s="81" t="s">
        <v>133</v>
      </c>
      <c r="F53" s="81"/>
      <c r="G53" s="81"/>
      <c r="H53" s="81"/>
      <c r="I53" s="81"/>
      <c r="J53" s="81"/>
      <c r="K53" s="143">
        <v>21000</v>
      </c>
      <c r="L53" s="57"/>
      <c r="M53" s="143">
        <v>3179.7</v>
      </c>
      <c r="N53" s="57"/>
      <c r="O53" s="143">
        <f t="shared" si="3"/>
        <v>15.14142857142857</v>
      </c>
      <c r="P53" s="71"/>
    </row>
    <row r="54" spans="1:16" ht="12.75">
      <c r="A54" s="81" t="s">
        <v>0</v>
      </c>
      <c r="B54" s="34"/>
      <c r="C54" s="144" t="s">
        <v>140</v>
      </c>
      <c r="D54" s="144"/>
      <c r="E54" s="144" t="s">
        <v>141</v>
      </c>
      <c r="F54" s="144"/>
      <c r="G54" s="144"/>
      <c r="H54" s="144"/>
      <c r="I54" s="144"/>
      <c r="J54" s="144"/>
      <c r="K54" s="45">
        <f>SUM(K55:L56)</f>
        <v>85000</v>
      </c>
      <c r="L54" s="56"/>
      <c r="M54" s="45">
        <f>SUM(M55:N56)</f>
        <v>46055.98</v>
      </c>
      <c r="N54" s="56"/>
      <c r="O54" s="45">
        <f t="shared" si="3"/>
        <v>54.18350588235295</v>
      </c>
      <c r="P54" s="168"/>
    </row>
    <row r="55" spans="1:16" ht="12.75">
      <c r="A55" s="144" t="s">
        <v>0</v>
      </c>
      <c r="B55" s="34"/>
      <c r="C55" s="81" t="s">
        <v>159</v>
      </c>
      <c r="D55" s="81"/>
      <c r="E55" s="81" t="s">
        <v>160</v>
      </c>
      <c r="F55" s="81"/>
      <c r="G55" s="81"/>
      <c r="H55" s="81"/>
      <c r="I55" s="81"/>
      <c r="J55" s="81"/>
      <c r="K55" s="143">
        <v>23000</v>
      </c>
      <c r="L55" s="57"/>
      <c r="M55" s="143">
        <v>12580.18</v>
      </c>
      <c r="N55" s="57"/>
      <c r="O55" s="143">
        <f t="shared" si="3"/>
        <v>54.69643478260869</v>
      </c>
      <c r="P55" s="71"/>
    </row>
    <row r="56" spans="1:16" ht="12.75">
      <c r="A56" s="81" t="s">
        <v>0</v>
      </c>
      <c r="B56" s="34"/>
      <c r="C56" s="81" t="s">
        <v>144</v>
      </c>
      <c r="D56" s="81"/>
      <c r="E56" s="81" t="s">
        <v>145</v>
      </c>
      <c r="F56" s="81"/>
      <c r="G56" s="81"/>
      <c r="H56" s="81"/>
      <c r="I56" s="81"/>
      <c r="J56" s="81"/>
      <c r="K56" s="143">
        <v>62000</v>
      </c>
      <c r="L56" s="57"/>
      <c r="M56" s="143">
        <v>33475.8</v>
      </c>
      <c r="N56" s="57"/>
      <c r="O56" s="143">
        <f t="shared" si="3"/>
        <v>53.99322580645162</v>
      </c>
      <c r="P56" s="71"/>
    </row>
    <row r="57" spans="1:16" ht="12.75">
      <c r="A57" s="150"/>
      <c r="B57" s="151"/>
      <c r="C57" s="144" t="s">
        <v>115</v>
      </c>
      <c r="D57" s="144"/>
      <c r="E57" s="144" t="s">
        <v>116</v>
      </c>
      <c r="F57" s="144"/>
      <c r="G57" s="144"/>
      <c r="H57" s="144"/>
      <c r="I57" s="144"/>
      <c r="J57" s="144"/>
      <c r="K57" s="45">
        <f>SUM(K58:L61)</f>
        <v>112500</v>
      </c>
      <c r="L57" s="56"/>
      <c r="M57" s="45">
        <f>SUM(M58:N61)</f>
        <v>42147.93</v>
      </c>
      <c r="N57" s="56"/>
      <c r="O57" s="45">
        <f t="shared" si="3"/>
        <v>37.46482666666667</v>
      </c>
      <c r="P57" s="168"/>
    </row>
    <row r="58" spans="1:16" ht="12.75">
      <c r="A58" s="145"/>
      <c r="B58" s="151"/>
      <c r="C58" s="81" t="s">
        <v>146</v>
      </c>
      <c r="D58" s="34"/>
      <c r="E58" s="81" t="s">
        <v>147</v>
      </c>
      <c r="F58" s="34"/>
      <c r="G58" s="34"/>
      <c r="H58" s="34"/>
      <c r="I58" s="34"/>
      <c r="J58" s="34"/>
      <c r="K58" s="143">
        <v>42000</v>
      </c>
      <c r="L58" s="57"/>
      <c r="M58" s="143">
        <v>6562.26</v>
      </c>
      <c r="N58" s="57"/>
      <c r="O58" s="143">
        <f t="shared" si="3"/>
        <v>15.624428571428572</v>
      </c>
      <c r="P58" s="71"/>
    </row>
    <row r="59" spans="1:16" ht="12.75">
      <c r="A59" s="18"/>
      <c r="C59" s="81" t="s">
        <v>174</v>
      </c>
      <c r="D59" s="34"/>
      <c r="E59" s="173" t="s">
        <v>175</v>
      </c>
      <c r="F59" s="34"/>
      <c r="G59" s="34"/>
      <c r="H59" s="34"/>
      <c r="I59" s="34"/>
      <c r="J59" s="34"/>
      <c r="K59" s="143">
        <v>6500</v>
      </c>
      <c r="L59" s="57"/>
      <c r="M59" s="143">
        <v>6500</v>
      </c>
      <c r="N59" s="57"/>
      <c r="O59" s="143">
        <f t="shared" si="3"/>
        <v>100</v>
      </c>
      <c r="P59" s="71"/>
    </row>
    <row r="60" spans="1:16" ht="12.75">
      <c r="A60" s="144" t="s">
        <v>0</v>
      </c>
      <c r="B60" s="34"/>
      <c r="C60" s="81" t="s">
        <v>117</v>
      </c>
      <c r="D60" s="34"/>
      <c r="E60" s="81" t="s">
        <v>118</v>
      </c>
      <c r="F60" s="34"/>
      <c r="G60" s="34"/>
      <c r="H60" s="34"/>
      <c r="I60" s="34"/>
      <c r="J60" s="34"/>
      <c r="K60" s="143">
        <v>34000</v>
      </c>
      <c r="L60" s="57"/>
      <c r="M60" s="143">
        <v>16251.36</v>
      </c>
      <c r="N60" s="57"/>
      <c r="O60" s="143">
        <f t="shared" si="3"/>
        <v>47.798117647058824</v>
      </c>
      <c r="P60" s="71"/>
    </row>
    <row r="61" spans="1:16" ht="12.75">
      <c r="A61" s="81" t="s">
        <v>0</v>
      </c>
      <c r="B61" s="34"/>
      <c r="C61" s="81" t="s">
        <v>167</v>
      </c>
      <c r="D61" s="34"/>
      <c r="E61" s="81" t="s">
        <v>168</v>
      </c>
      <c r="F61" s="34"/>
      <c r="G61" s="34"/>
      <c r="H61" s="34"/>
      <c r="I61" s="34"/>
      <c r="J61" s="34"/>
      <c r="K61" s="143">
        <v>30000</v>
      </c>
      <c r="L61" s="57"/>
      <c r="M61" s="143">
        <v>12834.31</v>
      </c>
      <c r="N61" s="57"/>
      <c r="O61" s="143">
        <f t="shared" si="3"/>
        <v>42.781033333333326</v>
      </c>
      <c r="P61" s="71"/>
    </row>
    <row r="62" spans="1:16" ht="12.75">
      <c r="A62" s="18"/>
      <c r="C62" s="144">
        <v>324</v>
      </c>
      <c r="D62" s="34"/>
      <c r="E62" s="167" t="s">
        <v>173</v>
      </c>
      <c r="F62" s="34"/>
      <c r="G62" s="34"/>
      <c r="H62" s="34"/>
      <c r="I62" s="34"/>
      <c r="J62" s="34"/>
      <c r="K62" s="45">
        <f>SUM(K63)</f>
        <v>2000</v>
      </c>
      <c r="L62" s="56"/>
      <c r="M62" s="45">
        <f>SUM(M63)</f>
        <v>236</v>
      </c>
      <c r="N62" s="56"/>
      <c r="O62" s="45">
        <f t="shared" si="3"/>
        <v>11.799999999999999</v>
      </c>
      <c r="P62" s="168"/>
    </row>
    <row r="63" spans="1:16" ht="12.75">
      <c r="A63" s="81" t="s">
        <v>0</v>
      </c>
      <c r="B63" s="34"/>
      <c r="C63" s="81">
        <v>3241</v>
      </c>
      <c r="D63" s="34"/>
      <c r="E63" s="173" t="s">
        <v>173</v>
      </c>
      <c r="F63" s="34"/>
      <c r="G63" s="34"/>
      <c r="H63" s="34"/>
      <c r="I63" s="34"/>
      <c r="J63" s="34"/>
      <c r="K63" s="143">
        <v>2000</v>
      </c>
      <c r="L63" s="57"/>
      <c r="M63" s="143">
        <v>236</v>
      </c>
      <c r="N63" s="57"/>
      <c r="O63" s="143">
        <f t="shared" si="3"/>
        <v>11.799999999999999</v>
      </c>
      <c r="P63" s="71"/>
    </row>
    <row r="64" spans="1:16" ht="12.75">
      <c r="A64" s="144" t="s">
        <v>0</v>
      </c>
      <c r="B64" s="34"/>
      <c r="C64" s="144" t="s">
        <v>119</v>
      </c>
      <c r="D64" s="34"/>
      <c r="E64" s="144" t="s">
        <v>120</v>
      </c>
      <c r="F64" s="34"/>
      <c r="G64" s="34"/>
      <c r="H64" s="34"/>
      <c r="I64" s="34"/>
      <c r="J64" s="34"/>
      <c r="K64" s="45">
        <f>SUM(K65:L67)</f>
        <v>31000</v>
      </c>
      <c r="L64" s="56"/>
      <c r="M64" s="45">
        <f>SUM(M65:N67)</f>
        <v>23744.24</v>
      </c>
      <c r="N64" s="56"/>
      <c r="O64" s="45">
        <f t="shared" si="3"/>
        <v>76.59432258064517</v>
      </c>
      <c r="P64" s="168"/>
    </row>
    <row r="65" spans="1:16" ht="12.75">
      <c r="A65" s="81" t="s">
        <v>0</v>
      </c>
      <c r="B65" s="34"/>
      <c r="C65" s="81" t="s">
        <v>134</v>
      </c>
      <c r="D65" s="34"/>
      <c r="E65" s="81" t="s">
        <v>135</v>
      </c>
      <c r="F65" s="34"/>
      <c r="G65" s="34"/>
      <c r="H65" s="34"/>
      <c r="I65" s="34"/>
      <c r="J65" s="34"/>
      <c r="K65" s="143">
        <v>8000</v>
      </c>
      <c r="L65" s="57"/>
      <c r="M65" s="143">
        <v>3041.86</v>
      </c>
      <c r="N65" s="57"/>
      <c r="O65" s="143">
        <f t="shared" si="3"/>
        <v>38.023250000000004</v>
      </c>
      <c r="P65" s="71"/>
    </row>
    <row r="66" spans="1:16" ht="12.75">
      <c r="A66" s="81" t="s">
        <v>0</v>
      </c>
      <c r="B66" s="34"/>
      <c r="C66" s="81">
        <v>3294</v>
      </c>
      <c r="D66" s="34"/>
      <c r="E66" s="173" t="s">
        <v>137</v>
      </c>
      <c r="F66" s="34"/>
      <c r="G66" s="34"/>
      <c r="H66" s="34"/>
      <c r="I66" s="34"/>
      <c r="J66" s="34"/>
      <c r="K66" s="55">
        <v>5000</v>
      </c>
      <c r="L66" s="34"/>
      <c r="M66" s="55">
        <v>1950</v>
      </c>
      <c r="N66" s="34"/>
      <c r="O66" s="143">
        <f t="shared" si="3"/>
        <v>39</v>
      </c>
      <c r="P66" s="71"/>
    </row>
    <row r="67" spans="1:16" ht="12.75">
      <c r="A67" s="81" t="s">
        <v>0</v>
      </c>
      <c r="B67" s="34"/>
      <c r="C67" s="81" t="s">
        <v>121</v>
      </c>
      <c r="D67" s="34"/>
      <c r="E67" s="81" t="s">
        <v>120</v>
      </c>
      <c r="F67" s="34"/>
      <c r="G67" s="34"/>
      <c r="H67" s="34"/>
      <c r="I67" s="34"/>
      <c r="J67" s="34"/>
      <c r="K67" s="55">
        <v>18000</v>
      </c>
      <c r="L67" s="34"/>
      <c r="M67" s="55">
        <v>18752.38</v>
      </c>
      <c r="N67" s="34"/>
      <c r="O67" s="143">
        <f t="shared" si="3"/>
        <v>104.1798888888889</v>
      </c>
      <c r="P67" s="71"/>
    </row>
    <row r="68" spans="1:16" ht="12.75">
      <c r="A68" s="81" t="s">
        <v>0</v>
      </c>
      <c r="B68" s="34"/>
      <c r="C68" s="144" t="s">
        <v>138</v>
      </c>
      <c r="D68" s="34"/>
      <c r="E68" s="144" t="s">
        <v>139</v>
      </c>
      <c r="F68" s="34"/>
      <c r="G68" s="34"/>
      <c r="H68" s="34"/>
      <c r="I68" s="34"/>
      <c r="J68" s="34"/>
      <c r="K68" s="45">
        <f>SUM(K69)</f>
        <v>1600</v>
      </c>
      <c r="L68" s="56"/>
      <c r="M68" s="45">
        <f>SUM(M69)</f>
        <v>1569.62</v>
      </c>
      <c r="N68" s="56"/>
      <c r="O68" s="45">
        <f t="shared" si="3"/>
        <v>98.10125</v>
      </c>
      <c r="P68" s="168"/>
    </row>
    <row r="69" spans="1:16" ht="12.75">
      <c r="A69" s="81" t="s">
        <v>0</v>
      </c>
      <c r="B69" s="34"/>
      <c r="C69" s="81" t="s">
        <v>169</v>
      </c>
      <c r="D69" s="34"/>
      <c r="E69" s="81" t="s">
        <v>170</v>
      </c>
      <c r="F69" s="34"/>
      <c r="G69" s="34"/>
      <c r="H69" s="34"/>
      <c r="I69" s="34"/>
      <c r="J69" s="34"/>
      <c r="K69" s="55">
        <v>1600</v>
      </c>
      <c r="L69" s="34"/>
      <c r="M69" s="55">
        <v>1569.62</v>
      </c>
      <c r="N69" s="34"/>
      <c r="O69" s="143">
        <f t="shared" si="3"/>
        <v>98.10125</v>
      </c>
      <c r="P69" s="71"/>
    </row>
    <row r="70" spans="1:16" ht="12.75">
      <c r="A70" s="18"/>
      <c r="C70" s="144" t="s">
        <v>150</v>
      </c>
      <c r="D70" s="34"/>
      <c r="E70" s="144" t="s">
        <v>151</v>
      </c>
      <c r="F70" s="34"/>
      <c r="G70" s="34"/>
      <c r="H70" s="34"/>
      <c r="I70" s="34"/>
      <c r="J70" s="34"/>
      <c r="K70" s="45">
        <f>SUM(K71)</f>
        <v>14000</v>
      </c>
      <c r="L70" s="56"/>
      <c r="M70" s="45">
        <f>SUM(M71)</f>
        <v>8451.25</v>
      </c>
      <c r="N70" s="56"/>
      <c r="O70" s="45">
        <f t="shared" si="3"/>
        <v>60.36607142857143</v>
      </c>
      <c r="P70" s="168"/>
    </row>
    <row r="71" spans="1:16" ht="12.75">
      <c r="A71" s="144" t="s">
        <v>0</v>
      </c>
      <c r="B71" s="34"/>
      <c r="C71" s="81" t="s">
        <v>171</v>
      </c>
      <c r="D71" s="34"/>
      <c r="E71" s="81" t="s">
        <v>172</v>
      </c>
      <c r="F71" s="34"/>
      <c r="G71" s="34"/>
      <c r="H71" s="34"/>
      <c r="I71" s="34"/>
      <c r="J71" s="34"/>
      <c r="K71" s="143">
        <v>14000</v>
      </c>
      <c r="L71" s="57"/>
      <c r="M71" s="143">
        <v>8451.25</v>
      </c>
      <c r="N71" s="57"/>
      <c r="O71" s="143">
        <f t="shared" si="3"/>
        <v>60.36607142857143</v>
      </c>
      <c r="P71" s="71"/>
    </row>
    <row r="72" spans="1:16" s="20" customFormat="1" ht="27" customHeight="1">
      <c r="A72" s="189"/>
      <c r="B72" s="190"/>
      <c r="C72" s="191" t="s">
        <v>204</v>
      </c>
      <c r="D72" s="192"/>
      <c r="E72" s="192"/>
      <c r="F72" s="192"/>
      <c r="G72" s="192"/>
      <c r="H72" s="192"/>
      <c r="I72" s="192"/>
      <c r="J72" s="192"/>
      <c r="K72" s="193">
        <f>SUM(K73)</f>
        <v>2668000</v>
      </c>
      <c r="L72" s="194"/>
      <c r="M72" s="193">
        <f>SUM(M73)</f>
        <v>2583873.8800000004</v>
      </c>
      <c r="N72" s="194"/>
      <c r="O72" s="193">
        <f>PRODUCT(M72/K72*100)</f>
        <v>96.84684707646178</v>
      </c>
      <c r="P72" s="195"/>
    </row>
    <row r="73" spans="1:16" ht="25.5" customHeight="1">
      <c r="A73" s="81"/>
      <c r="B73" s="34"/>
      <c r="C73" s="170">
        <v>1007</v>
      </c>
      <c r="D73" s="170"/>
      <c r="E73" s="171" t="s">
        <v>205</v>
      </c>
      <c r="F73" s="172"/>
      <c r="G73" s="172"/>
      <c r="H73" s="172"/>
      <c r="I73" s="172"/>
      <c r="J73" s="172"/>
      <c r="K73" s="174">
        <f>SUM(K74)</f>
        <v>2668000</v>
      </c>
      <c r="L73" s="75"/>
      <c r="M73" s="174">
        <f>SUM(M74)</f>
        <v>2583873.8800000004</v>
      </c>
      <c r="N73" s="75"/>
      <c r="O73" s="175">
        <f aca="true" t="shared" si="4" ref="O73:O87">PRODUCT(M73/K73*100)</f>
        <v>96.84684707646178</v>
      </c>
      <c r="P73" s="176"/>
    </row>
    <row r="74" spans="1:16" ht="27" customHeight="1">
      <c r="A74" s="81" t="s">
        <v>0</v>
      </c>
      <c r="B74" s="34"/>
      <c r="C74" s="169" t="s">
        <v>206</v>
      </c>
      <c r="D74" s="170"/>
      <c r="E74" s="171" t="s">
        <v>207</v>
      </c>
      <c r="F74" s="172"/>
      <c r="G74" s="172"/>
      <c r="H74" s="172"/>
      <c r="I74" s="172"/>
      <c r="J74" s="172"/>
      <c r="K74" s="179">
        <f>SUM(K77+K80+K82+K84+K86)</f>
        <v>2668000</v>
      </c>
      <c r="L74" s="180"/>
      <c r="M74" s="179">
        <f>SUM(M77+M80+M82+M84+M86)</f>
        <v>2583873.8800000004</v>
      </c>
      <c r="N74" s="180"/>
      <c r="O74" s="175">
        <f t="shared" si="4"/>
        <v>96.84684707646178</v>
      </c>
      <c r="P74" s="176"/>
    </row>
    <row r="75" spans="1:16" ht="12.75">
      <c r="A75" s="81" t="s">
        <v>0</v>
      </c>
      <c r="B75" s="34"/>
      <c r="C75" s="148" t="s">
        <v>185</v>
      </c>
      <c r="D75" s="162"/>
      <c r="E75" s="162"/>
      <c r="F75" s="162"/>
      <c r="G75" s="162"/>
      <c r="H75" s="162"/>
      <c r="I75" s="162"/>
      <c r="J75" s="162"/>
      <c r="K75" s="156">
        <f>SUM(K77+K80+K82+K84+K86)</f>
        <v>2668000</v>
      </c>
      <c r="L75" s="157"/>
      <c r="M75" s="156">
        <f>SUM(M77+M80+M82+M84+M86)</f>
        <v>2583873.8800000004</v>
      </c>
      <c r="N75" s="157"/>
      <c r="O75" s="177">
        <f t="shared" si="4"/>
        <v>96.84684707646178</v>
      </c>
      <c r="P75" s="178"/>
    </row>
    <row r="76" spans="1:16" ht="12.75">
      <c r="A76" s="144" t="s">
        <v>0</v>
      </c>
      <c r="B76" s="34"/>
      <c r="C76" s="148" t="s">
        <v>208</v>
      </c>
      <c r="D76" s="162"/>
      <c r="E76" s="162"/>
      <c r="F76" s="162"/>
      <c r="G76" s="162"/>
      <c r="H76" s="162"/>
      <c r="I76" s="162"/>
      <c r="J76" s="162"/>
      <c r="K76" s="156">
        <f>SUM(K77+K80+K82+K84+K86)</f>
        <v>2668000</v>
      </c>
      <c r="L76" s="157"/>
      <c r="M76" s="156">
        <f>SUM(M77+M80+M82+M84+M86)</f>
        <v>2583873.8800000004</v>
      </c>
      <c r="N76" s="157"/>
      <c r="O76" s="177">
        <f t="shared" si="4"/>
        <v>96.84684707646178</v>
      </c>
      <c r="P76" s="178"/>
    </row>
    <row r="77" spans="1:16" ht="12.75">
      <c r="A77" s="81" t="s">
        <v>0</v>
      </c>
      <c r="B77" s="34"/>
      <c r="C77" s="144" t="s">
        <v>122</v>
      </c>
      <c r="D77" s="144"/>
      <c r="E77" s="144" t="s">
        <v>123</v>
      </c>
      <c r="F77" s="144"/>
      <c r="G77" s="144"/>
      <c r="H77" s="144"/>
      <c r="I77" s="144"/>
      <c r="J77" s="144"/>
      <c r="K77" s="45">
        <f>SUM(K78:L79)</f>
        <v>2000000</v>
      </c>
      <c r="L77" s="56"/>
      <c r="M77" s="45">
        <f>SUM(M78:N79)</f>
        <v>1935520.81</v>
      </c>
      <c r="N77" s="56"/>
      <c r="O77" s="181">
        <f t="shared" si="4"/>
        <v>96.77604050000001</v>
      </c>
      <c r="P77" s="182"/>
    </row>
    <row r="78" spans="1:16" ht="12.75">
      <c r="A78" s="81" t="s">
        <v>0</v>
      </c>
      <c r="B78" s="34"/>
      <c r="C78" s="81" t="s">
        <v>124</v>
      </c>
      <c r="D78" s="81"/>
      <c r="E78" s="81" t="s">
        <v>125</v>
      </c>
      <c r="F78" s="81"/>
      <c r="G78" s="81"/>
      <c r="H78" s="81"/>
      <c r="I78" s="81"/>
      <c r="J78" s="81"/>
      <c r="K78" s="143">
        <v>1900000</v>
      </c>
      <c r="L78" s="57"/>
      <c r="M78" s="143">
        <v>1841213.33</v>
      </c>
      <c r="N78" s="57"/>
      <c r="O78" s="183">
        <f t="shared" si="4"/>
        <v>96.90596473684211</v>
      </c>
      <c r="P78" s="184"/>
    </row>
    <row r="79" spans="1:16" ht="12.75">
      <c r="A79" s="27"/>
      <c r="B79" s="25"/>
      <c r="C79" s="81">
        <v>3113</v>
      </c>
      <c r="D79" s="81"/>
      <c r="E79" s="173" t="s">
        <v>209</v>
      </c>
      <c r="F79" s="81"/>
      <c r="G79" s="81"/>
      <c r="H79" s="81"/>
      <c r="I79" s="81"/>
      <c r="J79" s="81"/>
      <c r="K79" s="143">
        <v>100000</v>
      </c>
      <c r="L79" s="57"/>
      <c r="M79" s="143">
        <v>94307.48</v>
      </c>
      <c r="N79" s="57"/>
      <c r="O79" s="183">
        <f t="shared" si="4"/>
        <v>94.30748</v>
      </c>
      <c r="P79" s="184"/>
    </row>
    <row r="80" spans="1:16" ht="12.75">
      <c r="A80" s="150"/>
      <c r="B80" s="151"/>
      <c r="C80" s="144" t="s">
        <v>152</v>
      </c>
      <c r="D80" s="144"/>
      <c r="E80" s="144" t="s">
        <v>153</v>
      </c>
      <c r="F80" s="144"/>
      <c r="G80" s="144"/>
      <c r="H80" s="144"/>
      <c r="I80" s="144"/>
      <c r="J80" s="144"/>
      <c r="K80" s="45">
        <f>SUM(K81)</f>
        <v>108000</v>
      </c>
      <c r="L80" s="56"/>
      <c r="M80" s="45">
        <f>SUM(M81)</f>
        <v>74810.62</v>
      </c>
      <c r="N80" s="56"/>
      <c r="O80" s="181">
        <f t="shared" si="4"/>
        <v>69.26909259259259</v>
      </c>
      <c r="P80" s="182"/>
    </row>
    <row r="81" spans="1:16" ht="12.75">
      <c r="A81" s="145" t="s">
        <v>0</v>
      </c>
      <c r="B81" s="151"/>
      <c r="C81" s="81" t="s">
        <v>154</v>
      </c>
      <c r="D81" s="81"/>
      <c r="E81" s="81" t="s">
        <v>153</v>
      </c>
      <c r="F81" s="81"/>
      <c r="G81" s="81"/>
      <c r="H81" s="81"/>
      <c r="I81" s="81"/>
      <c r="J81" s="81"/>
      <c r="K81" s="143">
        <v>108000</v>
      </c>
      <c r="L81" s="57"/>
      <c r="M81" s="143">
        <v>74810.62</v>
      </c>
      <c r="N81" s="57"/>
      <c r="O81" s="183">
        <f t="shared" si="4"/>
        <v>69.26909259259259</v>
      </c>
      <c r="P81" s="184"/>
    </row>
    <row r="82" spans="1:16" ht="12.75">
      <c r="A82" s="145" t="s">
        <v>0</v>
      </c>
      <c r="B82" s="151"/>
      <c r="C82" s="144" t="s">
        <v>126</v>
      </c>
      <c r="D82" s="144"/>
      <c r="E82" s="167" t="s">
        <v>127</v>
      </c>
      <c r="F82" s="167"/>
      <c r="G82" s="167"/>
      <c r="H82" s="167"/>
      <c r="I82" s="167"/>
      <c r="J82" s="167"/>
      <c r="K82" s="45">
        <f>SUM(K83)</f>
        <v>290000</v>
      </c>
      <c r="L82" s="56"/>
      <c r="M82" s="45">
        <f>SUM(M83)</f>
        <v>319360.14</v>
      </c>
      <c r="N82" s="56"/>
      <c r="O82" s="181">
        <f t="shared" si="4"/>
        <v>110.12418620689655</v>
      </c>
      <c r="P82" s="182"/>
    </row>
    <row r="83" spans="1:16" ht="12.75">
      <c r="A83" s="150" t="s">
        <v>0</v>
      </c>
      <c r="B83" s="151"/>
      <c r="C83" s="81" t="s">
        <v>128</v>
      </c>
      <c r="D83" s="81"/>
      <c r="E83" s="81" t="s">
        <v>129</v>
      </c>
      <c r="F83" s="81"/>
      <c r="G83" s="81"/>
      <c r="H83" s="81"/>
      <c r="I83" s="81"/>
      <c r="J83" s="81"/>
      <c r="K83" s="143">
        <v>290000</v>
      </c>
      <c r="L83" s="57"/>
      <c r="M83" s="143">
        <v>319360.14</v>
      </c>
      <c r="N83" s="57"/>
      <c r="O83" s="183">
        <f t="shared" si="4"/>
        <v>110.12418620689655</v>
      </c>
      <c r="P83" s="184"/>
    </row>
    <row r="84" spans="1:16" ht="12.75">
      <c r="A84" s="185" t="s">
        <v>0</v>
      </c>
      <c r="B84" s="151"/>
      <c r="C84" s="144" t="s">
        <v>130</v>
      </c>
      <c r="D84" s="144"/>
      <c r="E84" s="167" t="s">
        <v>131</v>
      </c>
      <c r="F84" s="167"/>
      <c r="G84" s="167"/>
      <c r="H84" s="167"/>
      <c r="I84" s="167"/>
      <c r="J84" s="167"/>
      <c r="K84" s="45">
        <f>SUM(K85)</f>
        <v>190000</v>
      </c>
      <c r="L84" s="56"/>
      <c r="M84" s="45">
        <f>SUM(M85)</f>
        <v>175043</v>
      </c>
      <c r="N84" s="56"/>
      <c r="O84" s="181">
        <f t="shared" si="4"/>
        <v>92.12789473684211</v>
      </c>
      <c r="P84" s="182"/>
    </row>
    <row r="85" spans="1:16" ht="12.75">
      <c r="A85" s="150"/>
      <c r="B85" s="151"/>
      <c r="C85" s="81" t="s">
        <v>155</v>
      </c>
      <c r="D85" s="81"/>
      <c r="E85" s="81" t="s">
        <v>156</v>
      </c>
      <c r="F85" s="81"/>
      <c r="G85" s="81"/>
      <c r="H85" s="81"/>
      <c r="I85" s="81"/>
      <c r="J85" s="81"/>
      <c r="K85" s="143">
        <v>190000</v>
      </c>
      <c r="L85" s="57"/>
      <c r="M85" s="143">
        <v>175043</v>
      </c>
      <c r="N85" s="57"/>
      <c r="O85" s="183">
        <f t="shared" si="4"/>
        <v>92.12789473684211</v>
      </c>
      <c r="P85" s="184"/>
    </row>
    <row r="86" spans="1:16" ht="12.75">
      <c r="A86" s="145" t="s">
        <v>0</v>
      </c>
      <c r="B86" s="151"/>
      <c r="C86" s="144" t="s">
        <v>115</v>
      </c>
      <c r="D86" s="144"/>
      <c r="E86" s="144" t="s">
        <v>116</v>
      </c>
      <c r="F86" s="144"/>
      <c r="G86" s="144"/>
      <c r="H86" s="144"/>
      <c r="I86" s="144"/>
      <c r="J86" s="144"/>
      <c r="K86" s="45">
        <f>SUM(K87)</f>
        <v>80000</v>
      </c>
      <c r="L86" s="56"/>
      <c r="M86" s="45">
        <f>SUM(M87)</f>
        <v>79139.31</v>
      </c>
      <c r="N86" s="56"/>
      <c r="O86" s="181">
        <f t="shared" si="4"/>
        <v>98.9241375</v>
      </c>
      <c r="P86" s="182"/>
    </row>
    <row r="87" spans="1:16" ht="12.75">
      <c r="A87" s="150" t="s">
        <v>0</v>
      </c>
      <c r="B87" s="151"/>
      <c r="C87" s="81" t="s">
        <v>117</v>
      </c>
      <c r="D87" s="34"/>
      <c r="E87" s="173" t="s">
        <v>118</v>
      </c>
      <c r="F87" s="57"/>
      <c r="G87" s="57"/>
      <c r="H87" s="57"/>
      <c r="I87" s="57"/>
      <c r="J87" s="57"/>
      <c r="K87" s="143">
        <v>80000</v>
      </c>
      <c r="L87" s="57"/>
      <c r="M87" s="143">
        <v>79139.31</v>
      </c>
      <c r="N87" s="57"/>
      <c r="O87" s="183">
        <f t="shared" si="4"/>
        <v>98.9241375</v>
      </c>
      <c r="P87" s="184"/>
    </row>
  </sheetData>
  <sheetProtection/>
  <mergeCells count="452">
    <mergeCell ref="C28:D28"/>
    <mergeCell ref="E28:J28"/>
    <mergeCell ref="C33:D33"/>
    <mergeCell ref="E33:J33"/>
    <mergeCell ref="C32:D32"/>
    <mergeCell ref="E32:J32"/>
    <mergeCell ref="C50:D50"/>
    <mergeCell ref="E50:J50"/>
    <mergeCell ref="C31:D31"/>
    <mergeCell ref="E31:J31"/>
    <mergeCell ref="M45:N45"/>
    <mergeCell ref="C37:D37"/>
    <mergeCell ref="E37:J37"/>
    <mergeCell ref="C38:D38"/>
    <mergeCell ref="E38:J38"/>
    <mergeCell ref="M50:N50"/>
    <mergeCell ref="M51:N51"/>
    <mergeCell ref="O31:P31"/>
    <mergeCell ref="O50:P50"/>
    <mergeCell ref="O51:P51"/>
    <mergeCell ref="C51:D51"/>
    <mergeCell ref="C47:J47"/>
    <mergeCell ref="E51:J51"/>
    <mergeCell ref="K31:L31"/>
    <mergeCell ref="M31:N31"/>
    <mergeCell ref="K59:L59"/>
    <mergeCell ref="M59:N59"/>
    <mergeCell ref="O59:P59"/>
    <mergeCell ref="C62:D62"/>
    <mergeCell ref="E62:J62"/>
    <mergeCell ref="K62:L62"/>
    <mergeCell ref="M62:N62"/>
    <mergeCell ref="O62:P62"/>
    <mergeCell ref="C59:D59"/>
    <mergeCell ref="E59:J59"/>
    <mergeCell ref="K70:L70"/>
    <mergeCell ref="M70:N70"/>
    <mergeCell ref="O70:P70"/>
    <mergeCell ref="C71:D71"/>
    <mergeCell ref="E71:J71"/>
    <mergeCell ref="K71:L71"/>
    <mergeCell ref="M71:N71"/>
    <mergeCell ref="O71:P71"/>
    <mergeCell ref="C70:D70"/>
    <mergeCell ref="E70:J70"/>
    <mergeCell ref="M72:N72"/>
    <mergeCell ref="O72:P72"/>
    <mergeCell ref="C79:D79"/>
    <mergeCell ref="E79:J79"/>
    <mergeCell ref="K79:L79"/>
    <mergeCell ref="M79:N79"/>
    <mergeCell ref="O79:P79"/>
    <mergeCell ref="A28:B28"/>
    <mergeCell ref="C30:D30"/>
    <mergeCell ref="E30:J30"/>
    <mergeCell ref="K28:L28"/>
    <mergeCell ref="M28:N28"/>
    <mergeCell ref="O28:P28"/>
    <mergeCell ref="M29:N29"/>
    <mergeCell ref="O29:P29"/>
    <mergeCell ref="A29:B29"/>
    <mergeCell ref="A30:B30"/>
    <mergeCell ref="M27:N27"/>
    <mergeCell ref="O27:P27"/>
    <mergeCell ref="E26:J26"/>
    <mergeCell ref="E29:J29"/>
    <mergeCell ref="K29:L29"/>
    <mergeCell ref="E27:J27"/>
    <mergeCell ref="K27:L27"/>
    <mergeCell ref="K26:L26"/>
    <mergeCell ref="M26:N26"/>
    <mergeCell ref="O26:P26"/>
    <mergeCell ref="C26:D26"/>
    <mergeCell ref="C29:D29"/>
    <mergeCell ref="A27:B27"/>
    <mergeCell ref="C27:D27"/>
    <mergeCell ref="O24:P24"/>
    <mergeCell ref="A25:B25"/>
    <mergeCell ref="C25:D25"/>
    <mergeCell ref="E25:J25"/>
    <mergeCell ref="K25:L25"/>
    <mergeCell ref="M25:N25"/>
    <mergeCell ref="O25:P25"/>
    <mergeCell ref="C24:D24"/>
    <mergeCell ref="A24:B24"/>
    <mergeCell ref="E24:J24"/>
    <mergeCell ref="K24:L24"/>
    <mergeCell ref="M24:N24"/>
    <mergeCell ref="A87:B87"/>
    <mergeCell ref="K87:L87"/>
    <mergeCell ref="M87:N87"/>
    <mergeCell ref="O87:P87"/>
    <mergeCell ref="A86:B86"/>
    <mergeCell ref="K86:L86"/>
    <mergeCell ref="M86:N86"/>
    <mergeCell ref="O86:P86"/>
    <mergeCell ref="A85:B85"/>
    <mergeCell ref="A84:B84"/>
    <mergeCell ref="A83:B83"/>
    <mergeCell ref="K85:L85"/>
    <mergeCell ref="M85:N85"/>
    <mergeCell ref="O85:P85"/>
    <mergeCell ref="K83:L83"/>
    <mergeCell ref="M83:N83"/>
    <mergeCell ref="O83:P83"/>
    <mergeCell ref="A82:B82"/>
    <mergeCell ref="K84:L84"/>
    <mergeCell ref="M84:N84"/>
    <mergeCell ref="O84:P84"/>
    <mergeCell ref="K82:L82"/>
    <mergeCell ref="M82:N82"/>
    <mergeCell ref="O82:P82"/>
    <mergeCell ref="A78:B78"/>
    <mergeCell ref="K81:L81"/>
    <mergeCell ref="M81:N81"/>
    <mergeCell ref="O81:P81"/>
    <mergeCell ref="A81:B81"/>
    <mergeCell ref="A77:B77"/>
    <mergeCell ref="K80:L80"/>
    <mergeCell ref="M80:N80"/>
    <mergeCell ref="O80:P80"/>
    <mergeCell ref="A76:B76"/>
    <mergeCell ref="K78:L78"/>
    <mergeCell ref="M78:N78"/>
    <mergeCell ref="O78:P78"/>
    <mergeCell ref="A80:B80"/>
    <mergeCell ref="M74:N74"/>
    <mergeCell ref="O74:P74"/>
    <mergeCell ref="A75:B75"/>
    <mergeCell ref="K77:L77"/>
    <mergeCell ref="M77:N77"/>
    <mergeCell ref="O77:P77"/>
    <mergeCell ref="A74:B74"/>
    <mergeCell ref="K76:L76"/>
    <mergeCell ref="M76:N76"/>
    <mergeCell ref="O76:P76"/>
    <mergeCell ref="C87:D87"/>
    <mergeCell ref="E87:J87"/>
    <mergeCell ref="K69:L69"/>
    <mergeCell ref="M69:N69"/>
    <mergeCell ref="O69:P69"/>
    <mergeCell ref="A73:B73"/>
    <mergeCell ref="K75:L75"/>
    <mergeCell ref="M75:N75"/>
    <mergeCell ref="O75:P75"/>
    <mergeCell ref="K74:L74"/>
    <mergeCell ref="M67:N67"/>
    <mergeCell ref="O67:P67"/>
    <mergeCell ref="A71:B71"/>
    <mergeCell ref="K73:L73"/>
    <mergeCell ref="M73:N73"/>
    <mergeCell ref="O73:P73"/>
    <mergeCell ref="A69:B69"/>
    <mergeCell ref="A72:B72"/>
    <mergeCell ref="C72:J72"/>
    <mergeCell ref="K72:L72"/>
    <mergeCell ref="A65:B65"/>
    <mergeCell ref="K65:L65"/>
    <mergeCell ref="M65:N65"/>
    <mergeCell ref="O65:P65"/>
    <mergeCell ref="A68:B68"/>
    <mergeCell ref="K68:L68"/>
    <mergeCell ref="M68:N68"/>
    <mergeCell ref="O68:P68"/>
    <mergeCell ref="A67:B67"/>
    <mergeCell ref="K67:L67"/>
    <mergeCell ref="A64:B64"/>
    <mergeCell ref="C86:D86"/>
    <mergeCell ref="E86:J86"/>
    <mergeCell ref="K64:L64"/>
    <mergeCell ref="M64:N64"/>
    <mergeCell ref="O64:P64"/>
    <mergeCell ref="A66:B66"/>
    <mergeCell ref="K66:L66"/>
    <mergeCell ref="M66:N66"/>
    <mergeCell ref="O66:P66"/>
    <mergeCell ref="A63:B63"/>
    <mergeCell ref="K63:L63"/>
    <mergeCell ref="M63:N63"/>
    <mergeCell ref="O63:P63"/>
    <mergeCell ref="A61:B61"/>
    <mergeCell ref="K61:L61"/>
    <mergeCell ref="M61:N61"/>
    <mergeCell ref="O61:P61"/>
    <mergeCell ref="E63:J63"/>
    <mergeCell ref="C63:D63"/>
    <mergeCell ref="A60:B60"/>
    <mergeCell ref="K60:L60"/>
    <mergeCell ref="M60:N60"/>
    <mergeCell ref="O60:P60"/>
    <mergeCell ref="A58:B58"/>
    <mergeCell ref="K58:L58"/>
    <mergeCell ref="M58:N58"/>
    <mergeCell ref="O58:P58"/>
    <mergeCell ref="C58:D58"/>
    <mergeCell ref="E58:J58"/>
    <mergeCell ref="A57:B57"/>
    <mergeCell ref="K57:L57"/>
    <mergeCell ref="M57:N57"/>
    <mergeCell ref="O57:P57"/>
    <mergeCell ref="C85:D85"/>
    <mergeCell ref="E85:J85"/>
    <mergeCell ref="C84:D84"/>
    <mergeCell ref="E84:J84"/>
    <mergeCell ref="C60:D60"/>
    <mergeCell ref="E60:J60"/>
    <mergeCell ref="A56:B56"/>
    <mergeCell ref="C83:D83"/>
    <mergeCell ref="E83:J83"/>
    <mergeCell ref="K56:L56"/>
    <mergeCell ref="M56:N56"/>
    <mergeCell ref="O56:P56"/>
    <mergeCell ref="C64:D64"/>
    <mergeCell ref="E64:J64"/>
    <mergeCell ref="C61:D61"/>
    <mergeCell ref="E61:J61"/>
    <mergeCell ref="A55:B55"/>
    <mergeCell ref="C82:D82"/>
    <mergeCell ref="E82:J82"/>
    <mergeCell ref="K55:L55"/>
    <mergeCell ref="M55:N55"/>
    <mergeCell ref="O55:P55"/>
    <mergeCell ref="C67:D67"/>
    <mergeCell ref="E67:J67"/>
    <mergeCell ref="C66:D66"/>
    <mergeCell ref="E66:J66"/>
    <mergeCell ref="A54:B54"/>
    <mergeCell ref="C81:D81"/>
    <mergeCell ref="E81:J81"/>
    <mergeCell ref="K54:L54"/>
    <mergeCell ref="M54:N54"/>
    <mergeCell ref="O54:P54"/>
    <mergeCell ref="C80:D80"/>
    <mergeCell ref="E80:J80"/>
    <mergeCell ref="C68:D68"/>
    <mergeCell ref="E68:J68"/>
    <mergeCell ref="A53:B53"/>
    <mergeCell ref="C78:D78"/>
    <mergeCell ref="E78:J78"/>
    <mergeCell ref="K53:L53"/>
    <mergeCell ref="M53:N53"/>
    <mergeCell ref="O53:P53"/>
    <mergeCell ref="C73:D73"/>
    <mergeCell ref="E73:J73"/>
    <mergeCell ref="C69:D69"/>
    <mergeCell ref="E69:J69"/>
    <mergeCell ref="C53:D53"/>
    <mergeCell ref="E53:J53"/>
    <mergeCell ref="A52:B52"/>
    <mergeCell ref="C77:D77"/>
    <mergeCell ref="E77:J77"/>
    <mergeCell ref="K52:L52"/>
    <mergeCell ref="C75:J75"/>
    <mergeCell ref="C76:J76"/>
    <mergeCell ref="C74:D74"/>
    <mergeCell ref="E74:J74"/>
    <mergeCell ref="C65:D65"/>
    <mergeCell ref="E65:J65"/>
    <mergeCell ref="C54:D54"/>
    <mergeCell ref="E54:J54"/>
    <mergeCell ref="C56:D56"/>
    <mergeCell ref="E56:J56"/>
    <mergeCell ref="C55:D55"/>
    <mergeCell ref="E55:J55"/>
    <mergeCell ref="C57:D57"/>
    <mergeCell ref="E57:J57"/>
    <mergeCell ref="A48:B48"/>
    <mergeCell ref="K48:L48"/>
    <mergeCell ref="M48:N48"/>
    <mergeCell ref="O48:P48"/>
    <mergeCell ref="C52:D52"/>
    <mergeCell ref="E52:J52"/>
    <mergeCell ref="M52:N52"/>
    <mergeCell ref="O52:P52"/>
    <mergeCell ref="K50:L50"/>
    <mergeCell ref="K51:L51"/>
    <mergeCell ref="A47:B47"/>
    <mergeCell ref="K47:L47"/>
    <mergeCell ref="M47:N47"/>
    <mergeCell ref="O47:P47"/>
    <mergeCell ref="C48:J48"/>
    <mergeCell ref="C49:J49"/>
    <mergeCell ref="A49:B49"/>
    <mergeCell ref="K49:L49"/>
    <mergeCell ref="M49:N49"/>
    <mergeCell ref="O49:P49"/>
    <mergeCell ref="O46:P46"/>
    <mergeCell ref="A44:B44"/>
    <mergeCell ref="K44:L44"/>
    <mergeCell ref="M44:N44"/>
    <mergeCell ref="O44:P44"/>
    <mergeCell ref="A45:B45"/>
    <mergeCell ref="K45:L45"/>
    <mergeCell ref="E46:J46"/>
    <mergeCell ref="C46:D46"/>
    <mergeCell ref="A42:B42"/>
    <mergeCell ref="C45:D45"/>
    <mergeCell ref="E45:J45"/>
    <mergeCell ref="K42:L42"/>
    <mergeCell ref="M42:N42"/>
    <mergeCell ref="A46:B46"/>
    <mergeCell ref="K46:L46"/>
    <mergeCell ref="M46:N46"/>
    <mergeCell ref="C42:J42"/>
    <mergeCell ref="C44:J44"/>
    <mergeCell ref="A41:B41"/>
    <mergeCell ref="K41:L41"/>
    <mergeCell ref="M41:N41"/>
    <mergeCell ref="O41:P41"/>
    <mergeCell ref="O45:P45"/>
    <mergeCell ref="A43:B43"/>
    <mergeCell ref="K43:L43"/>
    <mergeCell ref="M43:N43"/>
    <mergeCell ref="O43:P43"/>
    <mergeCell ref="M40:N40"/>
    <mergeCell ref="O40:P40"/>
    <mergeCell ref="C41:D41"/>
    <mergeCell ref="E41:J41"/>
    <mergeCell ref="O42:P42"/>
    <mergeCell ref="C43:J43"/>
    <mergeCell ref="A39:B39"/>
    <mergeCell ref="C40:D40"/>
    <mergeCell ref="E40:J40"/>
    <mergeCell ref="K39:L39"/>
    <mergeCell ref="M39:N39"/>
    <mergeCell ref="O39:P39"/>
    <mergeCell ref="C39:D39"/>
    <mergeCell ref="E39:J39"/>
    <mergeCell ref="A40:B40"/>
    <mergeCell ref="K40:L40"/>
    <mergeCell ref="A38:B38"/>
    <mergeCell ref="K38:L38"/>
    <mergeCell ref="M38:N38"/>
    <mergeCell ref="O38:P38"/>
    <mergeCell ref="A37:B37"/>
    <mergeCell ref="K37:L37"/>
    <mergeCell ref="M37:N37"/>
    <mergeCell ref="O37:P37"/>
    <mergeCell ref="M36:N36"/>
    <mergeCell ref="O36:P36"/>
    <mergeCell ref="A35:B35"/>
    <mergeCell ref="K35:L35"/>
    <mergeCell ref="M35:N35"/>
    <mergeCell ref="O35:P35"/>
    <mergeCell ref="A34:B34"/>
    <mergeCell ref="C36:D36"/>
    <mergeCell ref="E36:J36"/>
    <mergeCell ref="K34:L34"/>
    <mergeCell ref="M34:N34"/>
    <mergeCell ref="O34:P34"/>
    <mergeCell ref="C34:D34"/>
    <mergeCell ref="E34:J34"/>
    <mergeCell ref="A36:B36"/>
    <mergeCell ref="K36:L36"/>
    <mergeCell ref="A33:B33"/>
    <mergeCell ref="K33:L33"/>
    <mergeCell ref="M33:N33"/>
    <mergeCell ref="O33:P33"/>
    <mergeCell ref="A32:B32"/>
    <mergeCell ref="C35:D35"/>
    <mergeCell ref="E35:J35"/>
    <mergeCell ref="K32:L32"/>
    <mergeCell ref="M32:N32"/>
    <mergeCell ref="O32:P32"/>
    <mergeCell ref="K30:L30"/>
    <mergeCell ref="M30:N30"/>
    <mergeCell ref="O30:P30"/>
    <mergeCell ref="A22:B22"/>
    <mergeCell ref="C22:J22"/>
    <mergeCell ref="K22:L22"/>
    <mergeCell ref="M22:N22"/>
    <mergeCell ref="O22:P22"/>
    <mergeCell ref="A23:B23"/>
    <mergeCell ref="C23:J23"/>
    <mergeCell ref="K23:L23"/>
    <mergeCell ref="M23:N23"/>
    <mergeCell ref="O23:P23"/>
    <mergeCell ref="A21:B21"/>
    <mergeCell ref="C21:D21"/>
    <mergeCell ref="E21:J21"/>
    <mergeCell ref="K21:L21"/>
    <mergeCell ref="M21:N21"/>
    <mergeCell ref="O21:P21"/>
    <mergeCell ref="A20:B20"/>
    <mergeCell ref="C20:D20"/>
    <mergeCell ref="E20:J20"/>
    <mergeCell ref="K20:L20"/>
    <mergeCell ref="M20:N20"/>
    <mergeCell ref="O20:P20"/>
    <mergeCell ref="A18:B18"/>
    <mergeCell ref="C18:J18"/>
    <mergeCell ref="K18:L18"/>
    <mergeCell ref="M18:N18"/>
    <mergeCell ref="O18:P18"/>
    <mergeCell ref="A19:B19"/>
    <mergeCell ref="C19:J19"/>
    <mergeCell ref="K19:L19"/>
    <mergeCell ref="M19:N19"/>
    <mergeCell ref="O19:P19"/>
    <mergeCell ref="A16:B16"/>
    <mergeCell ref="C16:J16"/>
    <mergeCell ref="K16:L16"/>
    <mergeCell ref="M16:N16"/>
    <mergeCell ref="O16:P16"/>
    <mergeCell ref="A17:B17"/>
    <mergeCell ref="C17:J17"/>
    <mergeCell ref="K17:L17"/>
    <mergeCell ref="M17:N17"/>
    <mergeCell ref="O17:P17"/>
    <mergeCell ref="A14:B14"/>
    <mergeCell ref="C14:J14"/>
    <mergeCell ref="K14:L14"/>
    <mergeCell ref="M14:N14"/>
    <mergeCell ref="O14:P14"/>
    <mergeCell ref="A15:B15"/>
    <mergeCell ref="C15:J15"/>
    <mergeCell ref="K15:L15"/>
    <mergeCell ref="M15:N15"/>
    <mergeCell ref="O15:P15"/>
    <mergeCell ref="E11:J11"/>
    <mergeCell ref="A12:J12"/>
    <mergeCell ref="K12:L12"/>
    <mergeCell ref="M12:N12"/>
    <mergeCell ref="O12:P12"/>
    <mergeCell ref="A13:B13"/>
    <mergeCell ref="C13:J13"/>
    <mergeCell ref="K13:L13"/>
    <mergeCell ref="M13:N13"/>
    <mergeCell ref="O13:P13"/>
    <mergeCell ref="K10:L10"/>
    <mergeCell ref="M10:N10"/>
    <mergeCell ref="O10:P10"/>
    <mergeCell ref="A10:B10"/>
    <mergeCell ref="C10:J10"/>
    <mergeCell ref="K11:L11"/>
    <mergeCell ref="M11:N11"/>
    <mergeCell ref="O11:P11"/>
    <mergeCell ref="A11:B11"/>
    <mergeCell ref="C11:D11"/>
    <mergeCell ref="A7:P7"/>
    <mergeCell ref="A8:P8"/>
    <mergeCell ref="K9:L9"/>
    <mergeCell ref="M9:N9"/>
    <mergeCell ref="O9:P9"/>
    <mergeCell ref="A9:B9"/>
    <mergeCell ref="C9:J9"/>
    <mergeCell ref="A2:B2"/>
    <mergeCell ref="A3:B3"/>
    <mergeCell ref="A4:B4"/>
    <mergeCell ref="A5:B5"/>
    <mergeCell ref="A6:P6"/>
    <mergeCell ref="A1:E1"/>
  </mergeCells>
  <printOptions/>
  <pageMargins left="0.75" right="0.75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Windows korisnik</cp:lastModifiedBy>
  <cp:lastPrinted>2022-03-16T12:46:59Z</cp:lastPrinted>
  <dcterms:created xsi:type="dcterms:W3CDTF">2021-07-26T11:22:27Z</dcterms:created>
  <dcterms:modified xsi:type="dcterms:W3CDTF">2022-03-16T12:47:04Z</dcterms:modified>
  <cp:category/>
  <cp:version/>
  <cp:contentType/>
  <cp:contentStatus/>
</cp:coreProperties>
</file>